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tabRatio="1000" firstSheet="1" activeTab="7"/>
  </bookViews>
  <sheets>
    <sheet name="2018-2019对比表 " sheetId="3" state="hidden" r:id="rId1"/>
    <sheet name="目录" sheetId="17" r:id="rId2"/>
    <sheet name="1 财政拨款收支预算总表" sheetId="4" r:id="rId3"/>
    <sheet name="2 一般公共预算支出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部门收支总表" sheetId="9" r:id="rId8"/>
    <sheet name="7 部门收入总表" sheetId="10" r:id="rId9"/>
    <sheet name="8 部门支出总表" sheetId="11" r:id="rId10"/>
    <sheet name="新增9 政府采购明细表" sheetId="12" r:id="rId11"/>
  </sheets>
  <definedNames>
    <definedName name="_xlnm._FilterDatabase" localSheetId="0" hidden="1">'2018-2019对比表 '!$A$4:$I$258</definedName>
    <definedName name="_xlnm.Print_Area" localSheetId="2">'1 财政拨款收支预算总表'!$A$1:$G$40</definedName>
    <definedName name="_xlnm.Print_Area" localSheetId="3">'2 一般公共预算支出'!$A$1:$E$24</definedName>
    <definedName name="_xlnm.Print_Area" localSheetId="4">'3 一般公共预算财政基本支出'!$A$1:$E$24</definedName>
    <definedName name="_xlnm.Print_Area" localSheetId="5">'4 一般公用预算“三公”经费支出表'!$A$1:$L$8</definedName>
    <definedName name="_xlnm.Print_Area" localSheetId="6">'5 政府性基金预算支出表'!$A$1:$E$7</definedName>
    <definedName name="_xlnm.Print_Area" localSheetId="7">'6 部门收支总表'!$A$1:$D$40</definedName>
    <definedName name="_xlnm.Print_Area" localSheetId="8">'7 部门收入总表'!$A$1:$L$7</definedName>
    <definedName name="_xlnm.Print_Area" localSheetId="9">'8 部门支出总表'!$A$1:$H$6</definedName>
    <definedName name="_xlnm.Print_Area" localSheetId="10">'新增9 政府采购明细表'!$A$1:$K$9</definedName>
    <definedName name="_xlnm.Print_Titles" localSheetId="3">'2 一般公共预算支出'!$1:$6</definedName>
    <definedName name="_xlnm.Print_Titles" localSheetId="4">'3 一般公共预算财政基本支出'!$1:$6</definedName>
    <definedName name="_xlnm.Print_Titles" localSheetId="5">'4 一般公用预算“三公”经费支出表'!$1:$7</definedName>
    <definedName name="_xlnm.Print_Titles" localSheetId="6">'5 政府性基金预算支出表'!$1:$6</definedName>
    <definedName name="_xlnm.Print_Titles" localSheetId="8">'7 部门收入总表'!$1:$6</definedName>
    <definedName name="_xlnm.Print_Titles" localSheetId="9">'8 部门支出总表'!$1:$5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9"/>
  <c r="D37"/>
  <c r="D8" i="4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21" i="11" l="1"/>
  <c r="D20" s="1"/>
  <c r="D18"/>
  <c r="D16"/>
  <c r="D14"/>
  <c r="D11"/>
  <c r="E16"/>
  <c r="E14"/>
  <c r="E13" s="1"/>
  <c r="E11"/>
  <c r="E8"/>
  <c r="E7" s="1"/>
  <c r="C6"/>
  <c r="D13" l="1"/>
  <c r="D8"/>
  <c r="D7" s="1"/>
  <c r="E6"/>
  <c r="D6" l="1"/>
  <c r="H22" i="10" l="1"/>
  <c r="H21" s="1"/>
  <c r="H19"/>
  <c r="H17"/>
  <c r="H15"/>
  <c r="H12"/>
  <c r="H9"/>
  <c r="H8" s="1"/>
  <c r="H14" l="1"/>
  <c r="H7"/>
  <c r="C8"/>
  <c r="C9"/>
  <c r="C10"/>
  <c r="C11"/>
  <c r="C12"/>
  <c r="C13"/>
  <c r="C14"/>
  <c r="C15"/>
  <c r="C16"/>
  <c r="C17"/>
  <c r="C18"/>
  <c r="C19"/>
  <c r="C20"/>
  <c r="C21"/>
  <c r="C22"/>
  <c r="C23"/>
  <c r="C24"/>
  <c r="E7"/>
  <c r="C7" l="1"/>
  <c r="D7" i="4"/>
  <c r="C18" i="6" l="1"/>
  <c r="C19"/>
  <c r="C20"/>
  <c r="C21"/>
  <c r="C22"/>
  <c r="C23"/>
  <c r="C10"/>
  <c r="C11"/>
  <c r="C12"/>
  <c r="C13"/>
  <c r="C14"/>
  <c r="C15"/>
  <c r="C16"/>
  <c r="C17"/>
  <c r="C9"/>
  <c r="D8"/>
  <c r="E8"/>
  <c r="D18"/>
  <c r="E18"/>
  <c r="D20"/>
  <c r="E20"/>
  <c r="E22" i="5"/>
  <c r="C22" s="1"/>
  <c r="E21"/>
  <c r="E19"/>
  <c r="E17"/>
  <c r="E12"/>
  <c r="E9"/>
  <c r="E8"/>
  <c r="E15"/>
  <c r="E14"/>
  <c r="C14" s="1"/>
  <c r="D14"/>
  <c r="D7"/>
  <c r="C17"/>
  <c r="D22"/>
  <c r="D21"/>
  <c r="D19"/>
  <c r="D17"/>
  <c r="D15"/>
  <c r="D8"/>
  <c r="D12"/>
  <c r="D9"/>
  <c r="C9"/>
  <c r="C10"/>
  <c r="C11"/>
  <c r="C12"/>
  <c r="C13"/>
  <c r="C15"/>
  <c r="C16"/>
  <c r="C18"/>
  <c r="C19"/>
  <c r="C20"/>
  <c r="C21"/>
  <c r="C23"/>
  <c r="C24"/>
  <c r="C8"/>
  <c r="C8" i="6" l="1"/>
  <c r="C7"/>
  <c r="E7" i="5"/>
  <c r="C7"/>
  <c r="B40" i="9"/>
  <c r="D38" s="1"/>
  <c r="E7" i="6"/>
  <c r="D7"/>
  <c r="B40" i="4"/>
  <c r="G38"/>
  <c r="G40" s="1"/>
  <c r="F38"/>
  <c r="F40" s="1"/>
  <c r="E38"/>
  <c r="E40" s="1"/>
  <c r="D38" l="1"/>
  <c r="D40" s="1"/>
  <c r="D40" i="9"/>
</calcChain>
</file>

<file path=xl/sharedStrings.xml><?xml version="1.0" encoding="utf-8"?>
<sst xmlns="http://schemas.openxmlformats.org/spreadsheetml/2006/main" count="1411" uniqueCount="513">
  <si>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</si>
  <si>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</si>
  <si>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</si>
  <si>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</si>
  <si>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</si>
  <si>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</si>
  <si>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</si>
  <si>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</si>
  <si>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</si>
  <si>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</si>
  <si>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</si>
  <si>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</si>
  <si>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</si>
  <si>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</si>
  <si>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</si>
  <si>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</si>
  <si>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</si>
  <si>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</si>
  <si>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</si>
  <si>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</si>
  <si>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</si>
  <si>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</si>
  <si>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</si>
  <si>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</si>
  <si>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</si>
  <si>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</si>
  <si>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</si>
  <si>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</si>
  <si>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</si>
  <si>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</si>
  <si>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</si>
  <si>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</si>
  <si>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</si>
  <si>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</si>
  <si>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</si>
  <si>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</si>
  <si>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</si>
  <si>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</si>
  <si>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</si>
  <si>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</si>
  <si>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</si>
  <si>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</si>
  <si>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</si>
  <si>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</si>
  <si>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</si>
  <si>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</si>
  <si>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</si>
  <si>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</si>
  <si>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</si>
  <si>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</si>
  <si>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</si>
  <si>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</si>
  <si>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</si>
  <si>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</si>
  <si>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</si>
  <si>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</si>
  <si>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</si>
  <si>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</si>
  <si>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</si>
  <si>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</si>
  <si>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</si>
  <si>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</si>
  <si>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</si>
  <si>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</si>
  <si>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</si>
  <si>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</si>
  <si>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</si>
  <si>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</si>
  <si>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</si>
  <si>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</si>
  <si>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</si>
  <si>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</si>
  <si>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</si>
  <si>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</si>
  <si>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</si>
  <si>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</si>
  <si>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</si>
  <si>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</si>
  <si>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</si>
  <si>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</si>
  <si>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</si>
  <si>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</si>
  <si>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</si>
  <si>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</si>
  <si>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</si>
  <si>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</si>
  <si>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</si>
  <si>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</si>
  <si>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</si>
  <si>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</si>
  <si>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</si>
  <si>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</si>
  <si>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</si>
  <si>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</si>
  <si>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</si>
  <si>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</si>
  <si>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</si>
  <si>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</si>
  <si>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</si>
  <si>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</si>
  <si>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</si>
  <si>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</si>
  <si>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</si>
  <si>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</si>
  <si>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</si>
  <si>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</si>
  <si>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</si>
  <si>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</si>
  <si>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</si>
  <si>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</si>
  <si>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</si>
  <si>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</si>
  <si>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</si>
  <si>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</si>
  <si>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</si>
  <si>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</si>
  <si>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</si>
  <si>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</si>
  <si>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</si>
  <si>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</si>
  <si>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</si>
  <si>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</si>
  <si>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</si>
  <si>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</si>
  <si>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</si>
  <si>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</si>
  <si>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</si>
  <si>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</si>
  <si>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</si>
  <si>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</si>
  <si>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</si>
  <si>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</si>
  <si>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</si>
  <si>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</si>
  <si>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</si>
  <si>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</si>
  <si>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</si>
  <si>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</si>
  <si>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</si>
  <si>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</si>
  <si>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</si>
  <si>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</si>
  <si>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</si>
  <si>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</si>
  <si>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</si>
  <si>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</si>
  <si>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</si>
  <si>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</si>
  <si>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</si>
  <si>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</si>
  <si>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</si>
  <si>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</si>
  <si>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</si>
  <si>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</si>
  <si>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</si>
  <si>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</si>
  <si>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</si>
  <si>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</si>
  <si>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</si>
  <si>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</si>
  <si>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</si>
  <si>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</si>
  <si>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</si>
  <si>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</si>
  <si>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</si>
  <si>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</si>
  <si>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</si>
  <si>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</si>
  <si>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</si>
  <si>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</si>
  <si>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</si>
  <si>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</si>
  <si>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</si>
  <si>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</si>
  <si>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</si>
  <si>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</si>
  <si>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</si>
  <si>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</si>
  <si>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</si>
  <si>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</si>
  <si>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</si>
  <si>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</si>
  <si>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</si>
  <si>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</si>
  <si>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</si>
  <si>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</si>
  <si>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</si>
  <si>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</si>
  <si>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</si>
  <si>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</si>
  <si>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</si>
  <si>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</si>
  <si>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</si>
  <si>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</si>
  <si>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</si>
  <si>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</si>
  <si>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</si>
  <si>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</si>
  <si>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</si>
  <si>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</si>
  <si>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</si>
  <si>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</si>
  <si>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</si>
  <si>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</si>
  <si>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</si>
  <si>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</si>
  <si>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</si>
  <si>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</si>
  <si>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</si>
  <si>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</si>
  <si>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</si>
  <si>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</si>
  <si>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</si>
  <si>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</si>
  <si>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</si>
  <si>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</si>
  <si>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</si>
  <si>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</si>
  <si>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</si>
  <si>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</si>
  <si>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</si>
  <si>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</si>
  <si>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</si>
  <si>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</si>
  <si>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</si>
  <si>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</si>
  <si>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</si>
  <si>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</si>
  <si>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</si>
  <si>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</si>
  <si>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</si>
  <si>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</si>
  <si>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</si>
  <si>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</si>
  <si>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</si>
  <si>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</si>
  <si>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</si>
  <si>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</si>
  <si>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</si>
  <si>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</si>
  <si>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</si>
  <si>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</si>
  <si>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</si>
  <si>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</si>
  <si>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</si>
  <si>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</si>
  <si>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</si>
  <si>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</si>
  <si>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</si>
  <si>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</si>
  <si>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</si>
  <si>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</si>
  <si>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</si>
  <si>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</si>
  <si>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</si>
  <si>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</si>
  <si>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</si>
  <si>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</si>
  <si>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</si>
  <si>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</si>
  <si>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</si>
  <si>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</si>
  <si>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</si>
  <si>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</si>
  <si>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</si>
  <si>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</si>
  <si>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</si>
  <si>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</si>
  <si>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</si>
  <si>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</si>
  <si>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</si>
  <si>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</si>
  <si>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</si>
  <si>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</si>
  <si>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</si>
  <si>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</si>
  <si>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</si>
  <si>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</si>
  <si>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</si>
  <si>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</si>
  <si>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</si>
  <si>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</si>
  <si>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</si>
  <si>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</si>
  <si>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</si>
  <si>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</si>
  <si>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</si>
  <si>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</si>
  <si>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</si>
  <si>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</si>
  <si>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</si>
  <si>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</si>
  <si>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</si>
  <si>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</si>
  <si>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</si>
  <si>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</si>
  <si>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</si>
  <si>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</si>
  <si>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</si>
  <si>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</si>
  <si>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</si>
  <si>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</si>
  <si>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</si>
  <si>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</si>
  <si>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</si>
  <si>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</si>
  <si>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</si>
  <si>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</si>
  <si>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</si>
  <si>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</si>
  <si>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</si>
  <si>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</si>
  <si>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</si>
  <si>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</si>
  <si>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</si>
  <si>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</si>
  <si>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</si>
  <si>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</si>
  <si>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</si>
  <si>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</si>
  <si>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</si>
  <si>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</si>
  <si>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</si>
  <si>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</si>
  <si>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</si>
  <si>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</si>
  <si>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</si>
  <si>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</si>
  <si>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</si>
  <si>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</si>
  <si>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</si>
  <si>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</si>
  <si>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</si>
  <si>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</si>
  <si>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</si>
  <si>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</si>
  <si>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</si>
  <si>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</si>
  <si>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</si>
  <si>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</si>
  <si>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</si>
  <si>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</si>
  <si>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</si>
  <si>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</si>
  <si>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</si>
  <si>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</si>
  <si>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</si>
  <si>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</si>
  <si>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</si>
  <si>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</si>
  <si>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</si>
  <si>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</si>
  <si>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</si>
  <si>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</si>
  <si>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</si>
  <si>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</si>
  <si>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</si>
  <si>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</si>
  <si>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</si>
  <si>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</si>
  <si>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</si>
  <si>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</si>
  <si>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</si>
  <si>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</si>
  <si>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</si>
  <si>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</si>
  <si>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</si>
  <si>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</si>
  <si>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</si>
  <si>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</si>
  <si>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</si>
  <si>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</si>
  <si>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</si>
  <si>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</si>
  <si>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</si>
  <si>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</si>
  <si>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</si>
  <si>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</si>
  <si>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</si>
  <si>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</si>
  <si>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</si>
  <si>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</si>
  <si>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</si>
  <si>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</si>
  <si>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</si>
  <si>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</si>
  <si>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</si>
  <si>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</si>
  <si>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</si>
  <si>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</si>
  <si>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</si>
  <si>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</si>
  <si>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</si>
  <si>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</si>
  <si>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货物类</t>
    <phoneticPr fontId="3" type="noConversion"/>
  </si>
  <si>
    <t>表1</t>
    <phoneticPr fontId="3" type="noConversion"/>
  </si>
  <si>
    <t>表9</t>
    <phoneticPr fontId="3" type="noConversion"/>
  </si>
  <si>
    <t>项目</t>
    <phoneticPr fontId="3" type="noConversion"/>
  </si>
  <si>
    <t>单位：万元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</si>
  <si>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</si>
  <si>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</si>
  <si>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</si>
  <si>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</si>
  <si>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</si>
  <si>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</si>
  <si>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</si>
  <si>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教育收费收入预算</t>
    <phoneticPr fontId="3" type="noConversion"/>
  </si>
  <si>
    <t>本年收入总计</t>
    <phoneticPr fontId="3" type="noConversion"/>
  </si>
  <si>
    <t>本年支出总计</t>
    <phoneticPr fontId="3" type="noConversion"/>
  </si>
  <si>
    <t>单位：万元</t>
    <phoneticPr fontId="3" type="noConversion"/>
  </si>
  <si>
    <t>编号</t>
  </si>
  <si>
    <t>工作表名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</si>
  <si>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</si>
  <si>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</si>
  <si>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</si>
  <si>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</si>
  <si>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</si>
  <si>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</si>
  <si>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</si>
  <si>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</si>
  <si>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</si>
  <si>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</si>
  <si>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2020年两江新区部门预算公开表（目录）</t>
  </si>
  <si>
    <t>2020年两江新区部门财政拨款收支预算总表</t>
  </si>
  <si>
    <t>2020年两江新区部门一般公共预算财政拨款支出预算表</t>
  </si>
  <si>
    <t>2020年两江新区部门一般公共预算财政拨款基本支出预算表</t>
  </si>
  <si>
    <t>2020年两江新区部门一般公共预算“三公”经费支出预算表</t>
  </si>
  <si>
    <t>2020年两江新区部门政府性基金预算财政拨款支出预算表</t>
  </si>
  <si>
    <t>2020年两江新区部门国有资本经营预算财政拨款支出预算表</t>
  </si>
  <si>
    <t>2020年两江新区部门收支预算总表</t>
  </si>
  <si>
    <t>2020年两江新区部门收入预算总表</t>
  </si>
  <si>
    <t>2020年两江新区部门支出预算总表</t>
  </si>
  <si>
    <t>2020年两江新区部门政府采购预算明细表</t>
  </si>
  <si>
    <t>重庆两江新区第二人民医院财政拨款收支预算总表</t>
    <phoneticPr fontId="3" type="noConversion"/>
  </si>
  <si>
    <t>重庆两江新区第二人民医院一般公共预算财政拨款支出预算表</t>
    <phoneticPr fontId="3" type="noConversion"/>
  </si>
  <si>
    <t>社会保障和就业支出</t>
    <phoneticPr fontId="3" type="noConversion"/>
  </si>
  <si>
    <t xml:space="preserve">  20805</t>
    <phoneticPr fontId="3" type="noConversion"/>
  </si>
  <si>
    <t xml:space="preserve">  行政事业单位养老支出</t>
    <phoneticPr fontId="3" type="noConversion"/>
  </si>
  <si>
    <t xml:space="preserve">    2080505</t>
    <phoneticPr fontId="3" type="noConversion"/>
  </si>
  <si>
    <t xml:space="preserve">    机关事业单位基本养老保险缴费支出</t>
    <phoneticPr fontId="3" type="noConversion"/>
  </si>
  <si>
    <t xml:space="preserve">    机关事业单位职业年金缴费支出</t>
    <phoneticPr fontId="3" type="noConversion"/>
  </si>
  <si>
    <t xml:space="preserve">    2080506</t>
    <phoneticPr fontId="3" type="noConversion"/>
  </si>
  <si>
    <t>210</t>
    <phoneticPr fontId="3" type="noConversion"/>
  </si>
  <si>
    <t>卫生健康支出</t>
    <phoneticPr fontId="3" type="noConversion"/>
  </si>
  <si>
    <t>221</t>
    <phoneticPr fontId="3" type="noConversion"/>
  </si>
  <si>
    <t>住房保障支出</t>
    <phoneticPr fontId="3" type="noConversion"/>
  </si>
  <si>
    <t xml:space="preserve">  20808</t>
    <phoneticPr fontId="3" type="noConversion"/>
  </si>
  <si>
    <t xml:space="preserve">  抚恤</t>
    <phoneticPr fontId="3" type="noConversion"/>
  </si>
  <si>
    <t xml:space="preserve">    2080801</t>
    <phoneticPr fontId="3" type="noConversion"/>
  </si>
  <si>
    <t xml:space="preserve">    死亡抚恤</t>
    <phoneticPr fontId="3" type="noConversion"/>
  </si>
  <si>
    <t xml:space="preserve">  21002</t>
    <phoneticPr fontId="3" type="noConversion"/>
  </si>
  <si>
    <t xml:space="preserve">  公立医院</t>
    <phoneticPr fontId="3" type="noConversion"/>
  </si>
  <si>
    <t xml:space="preserve">    2100201</t>
    <phoneticPr fontId="3" type="noConversion"/>
  </si>
  <si>
    <t xml:space="preserve">    综合医院</t>
    <phoneticPr fontId="3" type="noConversion"/>
  </si>
  <si>
    <t xml:space="preserve">  21003</t>
    <phoneticPr fontId="3" type="noConversion"/>
  </si>
  <si>
    <t xml:space="preserve">  基层医疗卫生机构</t>
    <phoneticPr fontId="3" type="noConversion"/>
  </si>
  <si>
    <t xml:space="preserve">    2100301</t>
    <phoneticPr fontId="3" type="noConversion"/>
  </si>
  <si>
    <t xml:space="preserve">    城市社区卫生机构</t>
    <phoneticPr fontId="3" type="noConversion"/>
  </si>
  <si>
    <t xml:space="preserve">  21011</t>
    <phoneticPr fontId="3" type="noConversion"/>
  </si>
  <si>
    <t xml:space="preserve">  行政事业单位医疗</t>
    <phoneticPr fontId="3" type="noConversion"/>
  </si>
  <si>
    <t xml:space="preserve">    2101102</t>
    <phoneticPr fontId="3" type="noConversion"/>
  </si>
  <si>
    <t xml:space="preserve">    事业单位医疗</t>
    <phoneticPr fontId="3" type="noConversion"/>
  </si>
  <si>
    <t xml:space="preserve">  22102</t>
    <phoneticPr fontId="3" type="noConversion"/>
  </si>
  <si>
    <t xml:space="preserve">  住房改革支出</t>
    <phoneticPr fontId="3" type="noConversion"/>
  </si>
  <si>
    <t xml:space="preserve">    2210201</t>
    <phoneticPr fontId="3" type="noConversion"/>
  </si>
  <si>
    <t xml:space="preserve">    住房公积金</t>
    <phoneticPr fontId="3" type="noConversion"/>
  </si>
  <si>
    <t xml:space="preserve">    2210203</t>
    <phoneticPr fontId="3" type="noConversion"/>
  </si>
  <si>
    <t xml:space="preserve">    购房补贴</t>
    <phoneticPr fontId="3" type="noConversion"/>
  </si>
  <si>
    <t>合计</t>
    <phoneticPr fontId="3" type="noConversion"/>
  </si>
  <si>
    <t>重庆两江新区第二人民医院一般公共预算财政拨款基本支出预算表</t>
    <phoneticPr fontId="3" type="noConversion"/>
  </si>
  <si>
    <t xml:space="preserve">  30304</t>
    <phoneticPr fontId="3" type="noConversion"/>
  </si>
  <si>
    <t xml:space="preserve">  抚恤金</t>
    <phoneticPr fontId="3" type="noConversion"/>
  </si>
  <si>
    <t xml:space="preserve">  医疗费补助</t>
    <phoneticPr fontId="3" type="noConversion"/>
  </si>
  <si>
    <t>重庆两江新区第二人民医院一般公共预算“三公”经费支出表</t>
    <phoneticPr fontId="3" type="noConversion"/>
  </si>
  <si>
    <t>备注：本单位无该项收支，故此表无数据。</t>
    <phoneticPr fontId="3" type="noConversion"/>
  </si>
  <si>
    <t>备注：本单位无该项收支，故此表无数据。</t>
    <phoneticPr fontId="3" type="noConversion"/>
  </si>
  <si>
    <t>重庆两江新区第二人民医院政府性基金预算支出表</t>
    <phoneticPr fontId="3" type="noConversion"/>
  </si>
  <si>
    <t>重庆两江新区第二人民医院部门收支总表</t>
    <phoneticPr fontId="3" type="noConversion"/>
  </si>
  <si>
    <t>重庆两江新区第二人民医院部门收入总表</t>
    <phoneticPr fontId="3" type="noConversion"/>
  </si>
  <si>
    <t>重庆两江新区第二人民医院部门支出总表</t>
    <phoneticPr fontId="3" type="noConversion"/>
  </si>
  <si>
    <t>重庆两江新区第二人民医院政府采购预算明细表</t>
    <phoneticPr fontId="6" type="noConversion"/>
  </si>
  <si>
    <t>服务类</t>
    <phoneticPr fontId="3" type="noConversion"/>
  </si>
  <si>
    <t>工程类</t>
    <phoneticPr fontId="3" type="noConversion"/>
  </si>
  <si>
    <t xml:space="preserve"> 一般公共服务支出</t>
  </si>
  <si>
    <t xml:space="preserve"> 外交支出</t>
  </si>
  <si>
    <t xml:space="preserve"> 国防支出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</si>
  <si>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</si>
  <si>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</si>
  <si>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</si>
  <si>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</si>
  <si>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</si>
  <si>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社会保险基金支出</t>
  </si>
  <si>
    <t xml:space="preserve"> 卫生健康支出</t>
  </si>
  <si>
    <t xml:space="preserve"> 节能环保支出</t>
  </si>
  <si>
    <t xml:space="preserve"> 城乡社区支出</t>
  </si>
  <si>
    <t xml:space="preserve"> 农林水支出</t>
  </si>
  <si>
    <t xml:space="preserve"> 交通运输支出</t>
  </si>
  <si>
    <t xml:space="preserve"> 资源勘探工业信息等支出</t>
  </si>
  <si>
    <t xml:space="preserve"> 商业服务业等支出</t>
  </si>
  <si>
    <t xml:space="preserve"> 金融支出</t>
  </si>
  <si>
    <t xml:space="preserve"> 援助其他地区支出</t>
  </si>
  <si>
    <t xml:space="preserve"> 自然资源海洋气象等支出</t>
  </si>
  <si>
    <t xml:space="preserve"> 住房保障支出</t>
  </si>
  <si>
    <t xml:space="preserve"> 粮油物资储备支出</t>
  </si>
  <si>
    <t xml:space="preserve"> 国有资本经营预算支出</t>
  </si>
  <si>
    <t xml:space="preserve"> 灾害防治及应急管理支出</t>
  </si>
  <si>
    <t xml:space="preserve"> 预备费</t>
  </si>
  <si>
    <t xml:space="preserve"> 其他支出</t>
  </si>
  <si>
    <t xml:space="preserve"> 转移性支出</t>
  </si>
  <si>
    <t xml:space="preserve"> 债务还本支出</t>
  </si>
  <si>
    <t xml:space="preserve"> 债务付息支出</t>
  </si>
  <si>
    <t xml:space="preserve"> 债务发行费用支出</t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</si>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</sst>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);[Red]\(0.00\)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18"/>
      <color theme="1"/>
      <name val="等线"/>
      <charset val="134"/>
      <scheme val="minor"/>
    </font>
    <font>
      <u/>
      <sz val="9"/>
      <color theme="10"/>
      <name val="宋体"/>
      <family val="3"/>
      <charset val="134"/>
    </font>
    <font>
      <b/>
      <u/>
      <sz val="9"/>
      <color rgb="FF007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21" fillId="0" borderId="0"/>
    <xf numFmtId="0" fontId="1" fillId="0" borderId="0">
      <alignment vertical="center"/>
    </xf>
    <xf numFmtId="0" fontId="23" fillId="0" borderId="0" applyNumberFormat="0" applyFill="0" applyBorder="0" applyAlignment="0" applyProtection="0"/>
  </cellStyleXfs>
  <cellXfs count="16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9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3" xfId="1" applyNumberFormat="1" applyFont="1" applyFill="1" applyBorder="1" applyAlignment="1">
      <alignment horizontal="right" vertical="center" wrapText="1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49" fontId="9" fillId="0" borderId="0" xfId="2" applyNumberFormat="1" applyFont="1" applyFill="1" applyAlignment="1" applyProtection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49" fontId="10" fillId="0" borderId="1" xfId="2" applyNumberFormat="1" applyFont="1" applyFill="1" applyBorder="1" applyAlignment="1" applyProtection="1">
      <alignment vertical="center"/>
    </xf>
    <xf numFmtId="176" fontId="10" fillId="0" borderId="1" xfId="2" applyNumberFormat="1" applyFont="1" applyFill="1" applyBorder="1" applyAlignment="1" applyProtection="1">
      <alignment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1" xfId="2" applyFont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0" fontId="11" fillId="0" borderId="3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6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1" xfId="2" applyFont="1" applyFill="1" applyBorder="1" applyAlignment="1">
      <alignment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0" fillId="0" borderId="10" xfId="2" applyFont="1" applyBorder="1" applyAlignment="1">
      <alignment vertical="center" wrapText="1"/>
    </xf>
    <xf numFmtId="4" fontId="10" fillId="0" borderId="10" xfId="2" applyNumberFormat="1" applyFont="1" applyBorder="1" applyAlignment="1">
      <alignment vertical="center" wrapText="1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4" fontId="10" fillId="0" borderId="6" xfId="2" applyNumberFormat="1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0" fontId="10" fillId="0" borderId="6" xfId="2" applyFont="1" applyFill="1" applyBorder="1" applyAlignment="1">
      <alignment vertical="center" wrapText="1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49" fontId="10" fillId="0" borderId="4" xfId="2" applyNumberFormat="1" applyFont="1" applyFill="1" applyBorder="1" applyAlignment="1" applyProtection="1">
      <alignment vertical="center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0" fontId="16" fillId="0" borderId="0" xfId="2" applyFont="1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9" fillId="0" borderId="0" xfId="2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24" fillId="0" borderId="1" xfId="5" applyFont="1" applyBorder="1" applyAlignment="1">
      <alignment vertical="center"/>
    </xf>
    <xf numFmtId="0" fontId="0" fillId="0" borderId="1" xfId="0" applyBorder="1" applyAlignment="1">
      <alignment vertical="center"/>
    </xf>
    <xf numFmtId="0" fontId="24" fillId="0" borderId="0" xfId="5" applyFont="1" applyAlignment="1">
      <alignment vertical="center"/>
    </xf>
    <xf numFmtId="0" fontId="0" fillId="0" borderId="1" xfId="0" applyFont="1" applyBorder="1" applyAlignment="1">
      <alignment vertical="center"/>
    </xf>
    <xf numFmtId="49" fontId="10" fillId="0" borderId="2" xfId="2" applyNumberFormat="1" applyFont="1" applyFill="1" applyBorder="1" applyAlignment="1" applyProtection="1">
      <alignment horizontal="left" vertical="center"/>
    </xf>
    <xf numFmtId="0" fontId="10" fillId="0" borderId="1" xfId="2" applyNumberFormat="1" applyFont="1" applyFill="1" applyBorder="1" applyAlignment="1" applyProtection="1">
      <alignment horizontal="left" vertical="center"/>
    </xf>
    <xf numFmtId="177" fontId="10" fillId="0" borderId="9" xfId="2" applyNumberFormat="1" applyFont="1" applyFill="1" applyBorder="1" applyAlignment="1" applyProtection="1">
      <alignment horizontal="right" vertical="center"/>
    </xf>
    <xf numFmtId="177" fontId="10" fillId="0" borderId="2" xfId="2" applyNumberFormat="1" applyFont="1" applyFill="1" applyBorder="1" applyAlignment="1" applyProtection="1">
      <alignment horizontal="right" vertical="center"/>
    </xf>
    <xf numFmtId="177" fontId="10" fillId="0" borderId="10" xfId="2" applyNumberFormat="1" applyFont="1" applyFill="1" applyBorder="1" applyAlignment="1" applyProtection="1">
      <alignment horizontal="right" vertical="center"/>
    </xf>
    <xf numFmtId="177" fontId="11" fillId="0" borderId="1" xfId="2" applyNumberFormat="1" applyFont="1" applyFill="1" applyBorder="1" applyAlignment="1" applyProtection="1">
      <alignment horizontal="right" vertical="center"/>
    </xf>
    <xf numFmtId="4" fontId="10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9" fillId="0" borderId="1" xfId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 applyProtection="1">
      <alignment vertical="center"/>
    </xf>
    <xf numFmtId="49" fontId="10" fillId="0" borderId="1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center" vertical="center"/>
    </xf>
    <xf numFmtId="0" fontId="11" fillId="0" borderId="7" xfId="2" applyNumberFormat="1" applyFont="1" applyFill="1" applyBorder="1" applyAlignment="1" applyProtection="1">
      <alignment horizontal="center" vertical="center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11" fillId="0" borderId="11" xfId="2" applyNumberFormat="1" applyFont="1" applyFill="1" applyBorder="1" applyAlignment="1" applyProtection="1">
      <alignment horizontal="center" vertical="center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超链接" xfId="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GridLines="0" showZeros="0" workbookViewId="0">
      <selection activeCell="C30" sqref="C30"/>
    </sheetView>
  </sheetViews>
  <sheetFormatPr defaultColWidth="6.875" defaultRowHeight="12.75" customHeight="1"/>
  <cols>
    <col min="1" max="1" width="17.125" style="40" customWidth="1"/>
    <col min="2" max="2" width="40.5" style="40" bestFit="1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spans="1:8" ht="20.100000000000001" customHeight="1">
      <c r="A1" s="39" t="s">
        <v>390</v>
      </c>
      <c r="B1" s="48"/>
    </row>
    <row r="2" spans="1:8" ht="33">
      <c r="A2" s="107" t="s">
        <v>479</v>
      </c>
      <c r="B2" s="115"/>
      <c r="C2" s="115"/>
      <c r="D2" s="115"/>
      <c r="E2" s="115"/>
      <c r="F2" s="115"/>
      <c r="G2" s="115"/>
      <c r="H2" s="108"/>
    </row>
    <row r="3" spans="1:8" ht="20.100000000000001" customHeight="1">
      <c r="A3" s="116"/>
      <c r="B3" s="117"/>
      <c r="C3" s="115"/>
      <c r="D3" s="115"/>
      <c r="E3" s="115"/>
      <c r="F3" s="115"/>
      <c r="G3" s="115"/>
      <c r="H3" s="108"/>
    </row>
    <row r="4" spans="1:8" ht="20.100000000000001" customHeight="1">
      <c r="A4" s="45"/>
      <c r="B4" s="44"/>
      <c r="C4" s="45"/>
      <c r="D4" s="45"/>
      <c r="E4" s="45"/>
      <c r="F4" s="45"/>
      <c r="G4" s="45"/>
      <c r="H4" s="64" t="s">
        <v>311</v>
      </c>
    </row>
    <row r="5" spans="1:8" ht="29.25" customHeight="1">
      <c r="A5" s="118" t="s">
        <v>329</v>
      </c>
      <c r="B5" s="118" t="s">
        <v>330</v>
      </c>
      <c r="C5" s="118" t="s">
        <v>316</v>
      </c>
      <c r="D5" s="119" t="s">
        <v>332</v>
      </c>
      <c r="E5" s="118" t="s">
        <v>333</v>
      </c>
      <c r="F5" s="118" t="s">
        <v>391</v>
      </c>
      <c r="G5" s="118" t="s">
        <v>392</v>
      </c>
      <c r="H5" s="118" t="s">
        <v>393</v>
      </c>
    </row>
    <row r="6" spans="1:8" ht="27" customHeight="1">
      <c r="A6" s="162" t="s">
        <v>468</v>
      </c>
      <c r="B6" s="163"/>
      <c r="C6" s="120">
        <f>C7+C13+C20</f>
        <v>17087.580000000002</v>
      </c>
      <c r="D6" s="56">
        <f>D7+D13+D20</f>
        <v>13156.4</v>
      </c>
      <c r="E6" s="56">
        <f>E7+E13+E20</f>
        <v>3931.1800000000003</v>
      </c>
      <c r="F6" s="97"/>
      <c r="G6" s="97"/>
      <c r="H6" s="97"/>
    </row>
    <row r="7" spans="1:8" ht="27" customHeight="1">
      <c r="A7" s="135">
        <v>208</v>
      </c>
      <c r="B7" s="136" t="s">
        <v>435</v>
      </c>
      <c r="C7" s="120">
        <v>282.70000000000005</v>
      </c>
      <c r="D7" s="56">
        <f>D8+D11</f>
        <v>282.7</v>
      </c>
      <c r="E7" s="56">
        <f>E8+E11</f>
        <v>0</v>
      </c>
      <c r="F7" s="97"/>
      <c r="G7" s="97"/>
      <c r="H7" s="97"/>
    </row>
    <row r="8" spans="1:8" ht="27" customHeight="1">
      <c r="A8" s="135" t="s">
        <v>436</v>
      </c>
      <c r="B8" s="136" t="s">
        <v>437</v>
      </c>
      <c r="C8" s="120">
        <v>277.92</v>
      </c>
      <c r="D8" s="56">
        <f>D9+D10</f>
        <v>277.92</v>
      </c>
      <c r="E8" s="56">
        <f>E9+E10</f>
        <v>0</v>
      </c>
      <c r="F8" s="97"/>
      <c r="G8" s="97"/>
      <c r="H8" s="97"/>
    </row>
    <row r="9" spans="1:8" ht="27" customHeight="1">
      <c r="A9" s="135" t="s">
        <v>438</v>
      </c>
      <c r="B9" s="136" t="s">
        <v>439</v>
      </c>
      <c r="C9" s="120">
        <v>183.15</v>
      </c>
      <c r="D9" s="56">
        <v>183.15</v>
      </c>
      <c r="E9" s="121"/>
      <c r="F9" s="97"/>
      <c r="G9" s="97"/>
      <c r="H9" s="97"/>
    </row>
    <row r="10" spans="1:8" ht="27" customHeight="1">
      <c r="A10" s="135" t="s">
        <v>441</v>
      </c>
      <c r="B10" s="136" t="s">
        <v>440</v>
      </c>
      <c r="C10" s="120">
        <v>94.77000000000001</v>
      </c>
      <c r="D10" s="56">
        <v>94.77000000000001</v>
      </c>
      <c r="E10" s="121"/>
      <c r="F10" s="97"/>
      <c r="G10" s="97"/>
      <c r="H10" s="97"/>
    </row>
    <row r="11" spans="1:8" ht="27" customHeight="1">
      <c r="A11" s="135" t="s">
        <v>446</v>
      </c>
      <c r="B11" s="136" t="s">
        <v>447</v>
      </c>
      <c r="C11" s="120">
        <v>4.78</v>
      </c>
      <c r="D11" s="56">
        <f>D12</f>
        <v>4.78</v>
      </c>
      <c r="E11" s="121">
        <f>E12</f>
        <v>0</v>
      </c>
      <c r="F11" s="97"/>
      <c r="G11" s="97"/>
      <c r="H11" s="97"/>
    </row>
    <row r="12" spans="1:8" ht="27" customHeight="1">
      <c r="A12" s="135" t="s">
        <v>448</v>
      </c>
      <c r="B12" s="136" t="s">
        <v>449</v>
      </c>
      <c r="C12" s="120">
        <v>4.78</v>
      </c>
      <c r="D12" s="56">
        <v>4.78</v>
      </c>
      <c r="E12" s="121"/>
      <c r="F12" s="97"/>
      <c r="G12" s="97"/>
      <c r="H12" s="97"/>
    </row>
    <row r="13" spans="1:8" ht="27" customHeight="1">
      <c r="A13" s="135" t="s">
        <v>442</v>
      </c>
      <c r="B13" s="136" t="s">
        <v>443</v>
      </c>
      <c r="C13" s="120">
        <v>16631.82</v>
      </c>
      <c r="D13" s="56">
        <f>D14+D16+D18</f>
        <v>12700.64</v>
      </c>
      <c r="E13" s="121">
        <f>E14+E16+E18</f>
        <v>3931.1800000000003</v>
      </c>
      <c r="F13" s="97"/>
      <c r="G13" s="97"/>
      <c r="H13" s="97"/>
    </row>
    <row r="14" spans="1:8" ht="27" customHeight="1">
      <c r="A14" s="135" t="s">
        <v>450</v>
      </c>
      <c r="B14" s="136" t="s">
        <v>451</v>
      </c>
      <c r="C14" s="120">
        <v>15691.85</v>
      </c>
      <c r="D14" s="56">
        <f>D15</f>
        <v>12482.84</v>
      </c>
      <c r="E14" s="121">
        <f>E15</f>
        <v>3209.01</v>
      </c>
      <c r="F14" s="97"/>
      <c r="G14" s="97"/>
      <c r="H14" s="97"/>
    </row>
    <row r="15" spans="1:8" ht="27" customHeight="1">
      <c r="A15" s="135" t="s">
        <v>452</v>
      </c>
      <c r="B15" s="136" t="s">
        <v>453</v>
      </c>
      <c r="C15" s="120">
        <v>15691.85</v>
      </c>
      <c r="D15" s="56">
        <v>12482.84</v>
      </c>
      <c r="E15" s="121">
        <v>3209.01</v>
      </c>
      <c r="F15" s="97"/>
      <c r="G15" s="97"/>
      <c r="H15" s="97"/>
    </row>
    <row r="16" spans="1:8" ht="27" customHeight="1">
      <c r="A16" s="135" t="s">
        <v>454</v>
      </c>
      <c r="B16" s="136" t="s">
        <v>455</v>
      </c>
      <c r="C16" s="120">
        <v>722.17</v>
      </c>
      <c r="D16" s="56">
        <f>D17</f>
        <v>0</v>
      </c>
      <c r="E16" s="121">
        <f>E17</f>
        <v>722.17</v>
      </c>
      <c r="F16" s="97"/>
      <c r="G16" s="97"/>
      <c r="H16" s="97"/>
    </row>
    <row r="17" spans="1:8" ht="27" customHeight="1">
      <c r="A17" s="135" t="s">
        <v>456</v>
      </c>
      <c r="B17" s="136" t="s">
        <v>457</v>
      </c>
      <c r="C17" s="120">
        <v>722.17</v>
      </c>
      <c r="D17" s="56">
        <v>0</v>
      </c>
      <c r="E17" s="121">
        <v>722.17</v>
      </c>
      <c r="F17" s="97"/>
      <c r="G17" s="97"/>
      <c r="H17" s="97"/>
    </row>
    <row r="18" spans="1:8" ht="27" customHeight="1">
      <c r="A18" s="135" t="s">
        <v>458</v>
      </c>
      <c r="B18" s="136" t="s">
        <v>459</v>
      </c>
      <c r="C18" s="120">
        <v>217.8</v>
      </c>
      <c r="D18" s="56">
        <f>D19</f>
        <v>217.8</v>
      </c>
      <c r="E18" s="121"/>
      <c r="F18" s="97"/>
      <c r="G18" s="97"/>
      <c r="H18" s="97"/>
    </row>
    <row r="19" spans="1:8" ht="27" customHeight="1">
      <c r="A19" s="135" t="s">
        <v>460</v>
      </c>
      <c r="B19" s="136" t="s">
        <v>461</v>
      </c>
      <c r="C19" s="120">
        <v>217.8</v>
      </c>
      <c r="D19" s="56">
        <v>217.8</v>
      </c>
      <c r="E19" s="121"/>
      <c r="F19" s="97"/>
      <c r="G19" s="97"/>
      <c r="H19" s="97"/>
    </row>
    <row r="20" spans="1:8" ht="27" customHeight="1">
      <c r="A20" s="135" t="s">
        <v>444</v>
      </c>
      <c r="B20" s="136" t="s">
        <v>445</v>
      </c>
      <c r="C20" s="120">
        <v>173.06</v>
      </c>
      <c r="D20" s="56">
        <f>D21</f>
        <v>173.06</v>
      </c>
      <c r="E20" s="121"/>
      <c r="F20" s="97"/>
      <c r="G20" s="97"/>
      <c r="H20" s="97"/>
    </row>
    <row r="21" spans="1:8" ht="27" customHeight="1">
      <c r="A21" s="135" t="s">
        <v>462</v>
      </c>
      <c r="B21" s="136" t="s">
        <v>463</v>
      </c>
      <c r="C21" s="120">
        <v>173.06</v>
      </c>
      <c r="D21" s="56">
        <f>D22+D23</f>
        <v>173.06</v>
      </c>
      <c r="E21" s="121"/>
      <c r="F21" s="97"/>
      <c r="G21" s="97"/>
      <c r="H21" s="97"/>
    </row>
    <row r="22" spans="1:8" ht="27" customHeight="1">
      <c r="A22" s="135" t="s">
        <v>464</v>
      </c>
      <c r="B22" s="136" t="s">
        <v>465</v>
      </c>
      <c r="C22" s="120">
        <v>132.69999999999999</v>
      </c>
      <c r="D22" s="56">
        <v>132.69999999999999</v>
      </c>
      <c r="E22" s="121"/>
      <c r="F22" s="97"/>
      <c r="G22" s="97"/>
      <c r="H22" s="97"/>
    </row>
    <row r="23" spans="1:8" ht="27" customHeight="1">
      <c r="A23" s="135" t="s">
        <v>466</v>
      </c>
      <c r="B23" s="59" t="s">
        <v>467</v>
      </c>
      <c r="C23" s="120">
        <v>40.36</v>
      </c>
      <c r="D23" s="56">
        <v>40.36</v>
      </c>
      <c r="E23" s="121"/>
      <c r="F23" s="97"/>
      <c r="G23" s="97"/>
      <c r="H23" s="97"/>
    </row>
  </sheetData>
  <mergeCells count="1">
    <mergeCell ref="A6:B6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G23" sqref="G23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396</v>
      </c>
      <c r="B1" s="124"/>
      <c r="C1" s="124"/>
      <c r="D1" s="124"/>
      <c r="E1" s="124"/>
      <c r="F1" s="124"/>
    </row>
    <row r="2" spans="1:11" ht="36.75" customHeight="1">
      <c r="A2" s="164" t="s">
        <v>480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4.45" customHeight="1">
      <c r="A3" s="124"/>
      <c r="B3" s="124"/>
      <c r="C3" s="124"/>
      <c r="D3" s="124"/>
      <c r="E3" s="124"/>
      <c r="F3" s="124"/>
      <c r="K3" t="s">
        <v>398</v>
      </c>
    </row>
    <row r="4" spans="1:11" ht="14.45" customHeight="1">
      <c r="A4" s="165" t="s">
        <v>397</v>
      </c>
      <c r="B4" s="161" t="s">
        <v>316</v>
      </c>
      <c r="C4" s="161" t="s">
        <v>384</v>
      </c>
      <c r="D4" s="161" t="s">
        <v>389</v>
      </c>
      <c r="E4" s="161" t="s">
        <v>378</v>
      </c>
      <c r="F4" s="161" t="s">
        <v>379</v>
      </c>
      <c r="G4" s="161" t="s">
        <v>401</v>
      </c>
      <c r="H4" s="161"/>
      <c r="I4" s="161" t="s">
        <v>402</v>
      </c>
      <c r="J4" s="161" t="s">
        <v>403</v>
      </c>
      <c r="K4" s="161" t="s">
        <v>382</v>
      </c>
    </row>
    <row r="5" spans="1:11" s="125" customFormat="1" ht="42.75" customHeight="1">
      <c r="A5" s="165"/>
      <c r="B5" s="161"/>
      <c r="C5" s="161"/>
      <c r="D5" s="161"/>
      <c r="E5" s="161"/>
      <c r="F5" s="161"/>
      <c r="G5" s="126" t="s">
        <v>404</v>
      </c>
      <c r="H5" s="126" t="s">
        <v>406</v>
      </c>
      <c r="I5" s="161"/>
      <c r="J5" s="161"/>
      <c r="K5" s="161"/>
    </row>
    <row r="6" spans="1:11" ht="30" customHeight="1">
      <c r="A6" s="127" t="s">
        <v>316</v>
      </c>
      <c r="B6" s="142">
        <v>371.2</v>
      </c>
      <c r="C6" s="128"/>
      <c r="D6" s="142">
        <v>371.2</v>
      </c>
      <c r="E6" s="128"/>
      <c r="F6" s="128"/>
      <c r="G6" s="128"/>
      <c r="H6" s="128"/>
      <c r="I6" s="128"/>
      <c r="J6" s="128"/>
      <c r="K6" s="128"/>
    </row>
    <row r="7" spans="1:11" ht="30" customHeight="1">
      <c r="A7" s="143" t="s">
        <v>394</v>
      </c>
      <c r="B7" s="142">
        <v>371.2</v>
      </c>
      <c r="C7" s="128"/>
      <c r="D7" s="142">
        <v>371.2</v>
      </c>
      <c r="E7" s="128"/>
      <c r="F7" s="128"/>
      <c r="G7" s="128"/>
      <c r="H7" s="128"/>
      <c r="I7" s="128"/>
      <c r="J7" s="128"/>
      <c r="K7" s="128"/>
    </row>
    <row r="8" spans="1:11" ht="30" customHeight="1">
      <c r="A8" s="143" t="s">
        <v>481</v>
      </c>
      <c r="B8" s="142"/>
      <c r="C8" s="128"/>
      <c r="D8" s="142"/>
      <c r="E8" s="128"/>
      <c r="F8" s="128"/>
      <c r="G8" s="128"/>
      <c r="H8" s="128"/>
      <c r="I8" s="128"/>
      <c r="J8" s="128"/>
      <c r="K8" s="128"/>
    </row>
    <row r="9" spans="1:11" ht="30" customHeight="1">
      <c r="A9" s="143" t="s">
        <v>482</v>
      </c>
      <c r="B9" s="142"/>
      <c r="C9" s="128"/>
      <c r="D9" s="142"/>
      <c r="E9" s="128"/>
      <c r="F9" s="128"/>
      <c r="G9" s="128"/>
      <c r="H9" s="128"/>
      <c r="I9" s="128"/>
      <c r="J9" s="128"/>
      <c r="K9" s="128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24" sqref="C24"/>
    </sheetView>
  </sheetViews>
  <sheetFormatPr defaultRowHeight="13.5"/>
  <cols>
    <col min="3" max="3" width="52.875" bestFit="1" customWidth="1"/>
  </cols>
  <sheetData>
    <row r="1" spans="1:3" ht="22.5">
      <c r="A1" s="147" t="s">
        <v>422</v>
      </c>
      <c r="B1" s="147"/>
      <c r="C1" s="147"/>
    </row>
    <row r="2" spans="1:3">
      <c r="A2" s="130" t="s">
        <v>410</v>
      </c>
      <c r="B2" s="148" t="s">
        <v>411</v>
      </c>
      <c r="C2" s="148"/>
    </row>
    <row r="3" spans="1:3">
      <c r="A3" s="130">
        <v>1</v>
      </c>
      <c r="B3" s="131" t="s">
        <v>412</v>
      </c>
      <c r="C3" s="132" t="s">
        <v>423</v>
      </c>
    </row>
    <row r="4" spans="1:3">
      <c r="A4" s="130">
        <v>2</v>
      </c>
      <c r="B4" s="131" t="s">
        <v>413</v>
      </c>
      <c r="C4" s="132" t="s">
        <v>424</v>
      </c>
    </row>
    <row r="5" spans="1:3">
      <c r="A5" s="130">
        <v>3</v>
      </c>
      <c r="B5" s="131" t="s">
        <v>414</v>
      </c>
      <c r="C5" s="132" t="s">
        <v>425</v>
      </c>
    </row>
    <row r="6" spans="1:3">
      <c r="A6" s="130">
        <v>4</v>
      </c>
      <c r="B6" s="131" t="s">
        <v>415</v>
      </c>
      <c r="C6" s="132" t="s">
        <v>426</v>
      </c>
    </row>
    <row r="7" spans="1:3">
      <c r="A7" s="130">
        <v>5</v>
      </c>
      <c r="B7" s="131" t="s">
        <v>416</v>
      </c>
      <c r="C7" s="132" t="s">
        <v>427</v>
      </c>
    </row>
    <row r="8" spans="1:3">
      <c r="A8" s="130">
        <v>6</v>
      </c>
      <c r="B8" s="131" t="s">
        <v>417</v>
      </c>
      <c r="C8" s="132" t="s">
        <v>428</v>
      </c>
    </row>
    <row r="9" spans="1:3">
      <c r="A9" s="130">
        <v>7</v>
      </c>
      <c r="B9" s="131" t="s">
        <v>418</v>
      </c>
      <c r="C9" s="132" t="s">
        <v>429</v>
      </c>
    </row>
    <row r="10" spans="1:3">
      <c r="A10" s="130">
        <v>8</v>
      </c>
      <c r="B10" s="131" t="s">
        <v>419</v>
      </c>
      <c r="C10" s="132" t="s">
        <v>430</v>
      </c>
    </row>
    <row r="11" spans="1:3">
      <c r="A11" s="130">
        <v>9</v>
      </c>
      <c r="B11" s="131" t="s">
        <v>420</v>
      </c>
      <c r="C11" s="132" t="s">
        <v>431</v>
      </c>
    </row>
    <row r="12" spans="1:3">
      <c r="A12" s="130">
        <v>10</v>
      </c>
      <c r="B12" s="133" t="s">
        <v>421</v>
      </c>
      <c r="C12" s="134" t="s">
        <v>432</v>
      </c>
    </row>
  </sheetData>
  <mergeCells count="2">
    <mergeCell ref="A1:C1"/>
    <mergeCell ref="B2:C2"/>
  </mergeCells>
  <phoneticPr fontId="3" type="noConversion"/>
  <hyperlinks>
    <hyperlink ref="B3" location="'表一'!a1" tooltip="单击打开：表一" display="表一"/>
    <hyperlink ref="B4" location="'表二'!a1" tooltip="单击打开：表二" display="表二"/>
    <hyperlink ref="B5" location="'表三'!a1" tooltip="单击打开：表三" display="表三"/>
    <hyperlink ref="B6" location="'表四'!a1" tooltip="单击打开：表四" display="表四"/>
    <hyperlink ref="B7" location="'表五'!a1" tooltip="单击打开：表五" display="表五"/>
    <hyperlink ref="B8" location="'表六'!a1" tooltip="单击打开：表六" display="表六"/>
    <hyperlink ref="B9" location="'表七'!a1" tooltip="单击打开：表七" display="表七"/>
    <hyperlink ref="B10" location="'表八'!a1" tooltip="单击打开：表八" display="表八"/>
    <hyperlink ref="B11" location="'表九'!a1" tooltip="单击打开：表九" display="表九"/>
    <hyperlink ref="B12" location="表十!A1" display="表十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showZeros="0" topLeftCell="A4" zoomScale="80" zoomScaleNormal="80" workbookViewId="0">
      <selection activeCell="C8" sqref="C8:C36"/>
    </sheetView>
  </sheetViews>
  <sheetFormatPr defaultColWidth="6.875" defaultRowHeight="20.100000000000001" customHeight="1"/>
  <cols>
    <col min="1" max="1" width="22.875" style="37" customWidth="1"/>
    <col min="2" max="2" width="19" style="37" customWidth="1"/>
    <col min="3" max="3" width="26.125" style="37" bestFit="1" customWidth="1"/>
    <col min="4" max="7" width="19" style="37" customWidth="1"/>
    <col min="8" max="256" width="6.875" style="38"/>
    <col min="257" max="257" width="22.875" style="38" customWidth="1"/>
    <col min="258" max="258" width="19" style="38" customWidth="1"/>
    <col min="259" max="259" width="20.5" style="38" customWidth="1"/>
    <col min="260" max="263" width="19" style="38" customWidth="1"/>
    <col min="264" max="512" width="6.875" style="38"/>
    <col min="513" max="513" width="22.875" style="38" customWidth="1"/>
    <col min="514" max="514" width="19" style="38" customWidth="1"/>
    <col min="515" max="515" width="20.5" style="38" customWidth="1"/>
    <col min="516" max="519" width="19" style="38" customWidth="1"/>
    <col min="520" max="768" width="6.875" style="38"/>
    <col min="769" max="769" width="22.875" style="38" customWidth="1"/>
    <col min="770" max="770" width="19" style="38" customWidth="1"/>
    <col min="771" max="771" width="20.5" style="38" customWidth="1"/>
    <col min="772" max="775" width="19" style="38" customWidth="1"/>
    <col min="776" max="1024" width="6.875" style="38"/>
    <col min="1025" max="1025" width="22.875" style="38" customWidth="1"/>
    <col min="1026" max="1026" width="19" style="38" customWidth="1"/>
    <col min="1027" max="1027" width="20.5" style="38" customWidth="1"/>
    <col min="1028" max="1031" width="19" style="38" customWidth="1"/>
    <col min="1032" max="1280" width="6.875" style="38"/>
    <col min="1281" max="1281" width="22.875" style="38" customWidth="1"/>
    <col min="1282" max="1282" width="19" style="38" customWidth="1"/>
    <col min="1283" max="1283" width="20.5" style="38" customWidth="1"/>
    <col min="1284" max="1287" width="19" style="38" customWidth="1"/>
    <col min="1288" max="1536" width="6.875" style="38"/>
    <col min="1537" max="1537" width="22.875" style="38" customWidth="1"/>
    <col min="1538" max="1538" width="19" style="38" customWidth="1"/>
    <col min="1539" max="1539" width="20.5" style="38" customWidth="1"/>
    <col min="1540" max="1543" width="19" style="38" customWidth="1"/>
    <col min="1544" max="1792" width="6.875" style="38"/>
    <col min="1793" max="1793" width="22.875" style="38" customWidth="1"/>
    <col min="1794" max="1794" width="19" style="38" customWidth="1"/>
    <col min="1795" max="1795" width="20.5" style="38" customWidth="1"/>
    <col min="1796" max="1799" width="19" style="38" customWidth="1"/>
    <col min="1800" max="2048" width="6.875" style="38"/>
    <col min="2049" max="2049" width="22.875" style="38" customWidth="1"/>
    <col min="2050" max="2050" width="19" style="38" customWidth="1"/>
    <col min="2051" max="2051" width="20.5" style="38" customWidth="1"/>
    <col min="2052" max="2055" width="19" style="38" customWidth="1"/>
    <col min="2056" max="2304" width="6.875" style="38"/>
    <col min="2305" max="2305" width="22.875" style="38" customWidth="1"/>
    <col min="2306" max="2306" width="19" style="38" customWidth="1"/>
    <col min="2307" max="2307" width="20.5" style="38" customWidth="1"/>
    <col min="2308" max="2311" width="19" style="38" customWidth="1"/>
    <col min="2312" max="2560" width="6.875" style="38"/>
    <col min="2561" max="2561" width="22.875" style="38" customWidth="1"/>
    <col min="2562" max="2562" width="19" style="38" customWidth="1"/>
    <col min="2563" max="2563" width="20.5" style="38" customWidth="1"/>
    <col min="2564" max="2567" width="19" style="38" customWidth="1"/>
    <col min="2568" max="2816" width="6.875" style="38"/>
    <col min="2817" max="2817" width="22.875" style="38" customWidth="1"/>
    <col min="2818" max="2818" width="19" style="38" customWidth="1"/>
    <col min="2819" max="2819" width="20.5" style="38" customWidth="1"/>
    <col min="2820" max="2823" width="19" style="38" customWidth="1"/>
    <col min="2824" max="3072" width="6.875" style="38"/>
    <col min="3073" max="3073" width="22.875" style="38" customWidth="1"/>
    <col min="3074" max="3074" width="19" style="38" customWidth="1"/>
    <col min="3075" max="3075" width="20.5" style="38" customWidth="1"/>
    <col min="3076" max="3079" width="19" style="38" customWidth="1"/>
    <col min="3080" max="3328" width="6.875" style="38"/>
    <col min="3329" max="3329" width="22.875" style="38" customWidth="1"/>
    <col min="3330" max="3330" width="19" style="38" customWidth="1"/>
    <col min="3331" max="3331" width="20.5" style="38" customWidth="1"/>
    <col min="3332" max="3335" width="19" style="38" customWidth="1"/>
    <col min="3336" max="3584" width="6.875" style="38"/>
    <col min="3585" max="3585" width="22.875" style="38" customWidth="1"/>
    <col min="3586" max="3586" width="19" style="38" customWidth="1"/>
    <col min="3587" max="3587" width="20.5" style="38" customWidth="1"/>
    <col min="3588" max="3591" width="19" style="38" customWidth="1"/>
    <col min="3592" max="3840" width="6.875" style="38"/>
    <col min="3841" max="3841" width="22.875" style="38" customWidth="1"/>
    <col min="3842" max="3842" width="19" style="38" customWidth="1"/>
    <col min="3843" max="3843" width="20.5" style="38" customWidth="1"/>
    <col min="3844" max="3847" width="19" style="38" customWidth="1"/>
    <col min="3848" max="4096" width="6.875" style="38"/>
    <col min="4097" max="4097" width="22.875" style="38" customWidth="1"/>
    <col min="4098" max="4098" width="19" style="38" customWidth="1"/>
    <col min="4099" max="4099" width="20.5" style="38" customWidth="1"/>
    <col min="4100" max="4103" width="19" style="38" customWidth="1"/>
    <col min="4104" max="4352" width="6.875" style="38"/>
    <col min="4353" max="4353" width="22.875" style="38" customWidth="1"/>
    <col min="4354" max="4354" width="19" style="38" customWidth="1"/>
    <col min="4355" max="4355" width="20.5" style="38" customWidth="1"/>
    <col min="4356" max="4359" width="19" style="38" customWidth="1"/>
    <col min="4360" max="4608" width="6.875" style="38"/>
    <col min="4609" max="4609" width="22.875" style="38" customWidth="1"/>
    <col min="4610" max="4610" width="19" style="38" customWidth="1"/>
    <col min="4611" max="4611" width="20.5" style="38" customWidth="1"/>
    <col min="4612" max="4615" width="19" style="38" customWidth="1"/>
    <col min="4616" max="4864" width="6.875" style="38"/>
    <col min="4865" max="4865" width="22.875" style="38" customWidth="1"/>
    <col min="4866" max="4866" width="19" style="38" customWidth="1"/>
    <col min="4867" max="4867" width="20.5" style="38" customWidth="1"/>
    <col min="4868" max="4871" width="19" style="38" customWidth="1"/>
    <col min="4872" max="5120" width="6.875" style="38"/>
    <col min="5121" max="5121" width="22.875" style="38" customWidth="1"/>
    <col min="5122" max="5122" width="19" style="38" customWidth="1"/>
    <col min="5123" max="5123" width="20.5" style="38" customWidth="1"/>
    <col min="5124" max="5127" width="19" style="38" customWidth="1"/>
    <col min="5128" max="5376" width="6.875" style="38"/>
    <col min="5377" max="5377" width="22.875" style="38" customWidth="1"/>
    <col min="5378" max="5378" width="19" style="38" customWidth="1"/>
    <col min="5379" max="5379" width="20.5" style="38" customWidth="1"/>
    <col min="5380" max="5383" width="19" style="38" customWidth="1"/>
    <col min="5384" max="5632" width="6.875" style="38"/>
    <col min="5633" max="5633" width="22.875" style="38" customWidth="1"/>
    <col min="5634" max="5634" width="19" style="38" customWidth="1"/>
    <col min="5635" max="5635" width="20.5" style="38" customWidth="1"/>
    <col min="5636" max="5639" width="19" style="38" customWidth="1"/>
    <col min="5640" max="5888" width="6.875" style="38"/>
    <col min="5889" max="5889" width="22.875" style="38" customWidth="1"/>
    <col min="5890" max="5890" width="19" style="38" customWidth="1"/>
    <col min="5891" max="5891" width="20.5" style="38" customWidth="1"/>
    <col min="5892" max="5895" width="19" style="38" customWidth="1"/>
    <col min="5896" max="6144" width="6.875" style="38"/>
    <col min="6145" max="6145" width="22.875" style="38" customWidth="1"/>
    <col min="6146" max="6146" width="19" style="38" customWidth="1"/>
    <col min="6147" max="6147" width="20.5" style="38" customWidth="1"/>
    <col min="6148" max="6151" width="19" style="38" customWidth="1"/>
    <col min="6152" max="6400" width="6.875" style="38"/>
    <col min="6401" max="6401" width="22.875" style="38" customWidth="1"/>
    <col min="6402" max="6402" width="19" style="38" customWidth="1"/>
    <col min="6403" max="6403" width="20.5" style="38" customWidth="1"/>
    <col min="6404" max="6407" width="19" style="38" customWidth="1"/>
    <col min="6408" max="6656" width="6.875" style="38"/>
    <col min="6657" max="6657" width="22.875" style="38" customWidth="1"/>
    <col min="6658" max="6658" width="19" style="38" customWidth="1"/>
    <col min="6659" max="6659" width="20.5" style="38" customWidth="1"/>
    <col min="6660" max="6663" width="19" style="38" customWidth="1"/>
    <col min="6664" max="6912" width="6.875" style="38"/>
    <col min="6913" max="6913" width="22.875" style="38" customWidth="1"/>
    <col min="6914" max="6914" width="19" style="38" customWidth="1"/>
    <col min="6915" max="6915" width="20.5" style="38" customWidth="1"/>
    <col min="6916" max="6919" width="19" style="38" customWidth="1"/>
    <col min="6920" max="7168" width="6.875" style="38"/>
    <col min="7169" max="7169" width="22.875" style="38" customWidth="1"/>
    <col min="7170" max="7170" width="19" style="38" customWidth="1"/>
    <col min="7171" max="7171" width="20.5" style="38" customWidth="1"/>
    <col min="7172" max="7175" width="19" style="38" customWidth="1"/>
    <col min="7176" max="7424" width="6.875" style="38"/>
    <col min="7425" max="7425" width="22.875" style="38" customWidth="1"/>
    <col min="7426" max="7426" width="19" style="38" customWidth="1"/>
    <col min="7427" max="7427" width="20.5" style="38" customWidth="1"/>
    <col min="7428" max="7431" width="19" style="38" customWidth="1"/>
    <col min="7432" max="7680" width="6.875" style="38"/>
    <col min="7681" max="7681" width="22.875" style="38" customWidth="1"/>
    <col min="7682" max="7682" width="19" style="38" customWidth="1"/>
    <col min="7683" max="7683" width="20.5" style="38" customWidth="1"/>
    <col min="7684" max="7687" width="19" style="38" customWidth="1"/>
    <col min="7688" max="7936" width="6.875" style="38"/>
    <col min="7937" max="7937" width="22.875" style="38" customWidth="1"/>
    <col min="7938" max="7938" width="19" style="38" customWidth="1"/>
    <col min="7939" max="7939" width="20.5" style="38" customWidth="1"/>
    <col min="7940" max="7943" width="19" style="38" customWidth="1"/>
    <col min="7944" max="8192" width="6.875" style="38"/>
    <col min="8193" max="8193" width="22.875" style="38" customWidth="1"/>
    <col min="8194" max="8194" width="19" style="38" customWidth="1"/>
    <col min="8195" max="8195" width="20.5" style="38" customWidth="1"/>
    <col min="8196" max="8199" width="19" style="38" customWidth="1"/>
    <col min="8200" max="8448" width="6.875" style="38"/>
    <col min="8449" max="8449" width="22.875" style="38" customWidth="1"/>
    <col min="8450" max="8450" width="19" style="38" customWidth="1"/>
    <col min="8451" max="8451" width="20.5" style="38" customWidth="1"/>
    <col min="8452" max="8455" width="19" style="38" customWidth="1"/>
    <col min="8456" max="8704" width="6.875" style="38"/>
    <col min="8705" max="8705" width="22.875" style="38" customWidth="1"/>
    <col min="8706" max="8706" width="19" style="38" customWidth="1"/>
    <col min="8707" max="8707" width="20.5" style="38" customWidth="1"/>
    <col min="8708" max="8711" width="19" style="38" customWidth="1"/>
    <col min="8712" max="8960" width="6.875" style="38"/>
    <col min="8961" max="8961" width="22.875" style="38" customWidth="1"/>
    <col min="8962" max="8962" width="19" style="38" customWidth="1"/>
    <col min="8963" max="8963" width="20.5" style="38" customWidth="1"/>
    <col min="8964" max="8967" width="19" style="38" customWidth="1"/>
    <col min="8968" max="9216" width="6.875" style="38"/>
    <col min="9217" max="9217" width="22.875" style="38" customWidth="1"/>
    <col min="9218" max="9218" width="19" style="38" customWidth="1"/>
    <col min="9219" max="9219" width="20.5" style="38" customWidth="1"/>
    <col min="9220" max="9223" width="19" style="38" customWidth="1"/>
    <col min="9224" max="9472" width="6.875" style="38"/>
    <col min="9473" max="9473" width="22.875" style="38" customWidth="1"/>
    <col min="9474" max="9474" width="19" style="38" customWidth="1"/>
    <col min="9475" max="9475" width="20.5" style="38" customWidth="1"/>
    <col min="9476" max="9479" width="19" style="38" customWidth="1"/>
    <col min="9480" max="9728" width="6.875" style="38"/>
    <col min="9729" max="9729" width="22.875" style="38" customWidth="1"/>
    <col min="9730" max="9730" width="19" style="38" customWidth="1"/>
    <col min="9731" max="9731" width="20.5" style="38" customWidth="1"/>
    <col min="9732" max="9735" width="19" style="38" customWidth="1"/>
    <col min="9736" max="9984" width="6.875" style="38"/>
    <col min="9985" max="9985" width="22.875" style="38" customWidth="1"/>
    <col min="9986" max="9986" width="19" style="38" customWidth="1"/>
    <col min="9987" max="9987" width="20.5" style="38" customWidth="1"/>
    <col min="9988" max="9991" width="19" style="38" customWidth="1"/>
    <col min="9992" max="10240" width="6.875" style="38"/>
    <col min="10241" max="10241" width="22.875" style="38" customWidth="1"/>
    <col min="10242" max="10242" width="19" style="38" customWidth="1"/>
    <col min="10243" max="10243" width="20.5" style="38" customWidth="1"/>
    <col min="10244" max="10247" width="19" style="38" customWidth="1"/>
    <col min="10248" max="10496" width="6.875" style="38"/>
    <col min="10497" max="10497" width="22.875" style="38" customWidth="1"/>
    <col min="10498" max="10498" width="19" style="38" customWidth="1"/>
    <col min="10499" max="10499" width="20.5" style="38" customWidth="1"/>
    <col min="10500" max="10503" width="19" style="38" customWidth="1"/>
    <col min="10504" max="10752" width="6.875" style="38"/>
    <col min="10753" max="10753" width="22.875" style="38" customWidth="1"/>
    <col min="10754" max="10754" width="19" style="38" customWidth="1"/>
    <col min="10755" max="10755" width="20.5" style="38" customWidth="1"/>
    <col min="10756" max="10759" width="19" style="38" customWidth="1"/>
    <col min="10760" max="11008" width="6.875" style="38"/>
    <col min="11009" max="11009" width="22.875" style="38" customWidth="1"/>
    <col min="11010" max="11010" width="19" style="38" customWidth="1"/>
    <col min="11011" max="11011" width="20.5" style="38" customWidth="1"/>
    <col min="11012" max="11015" width="19" style="38" customWidth="1"/>
    <col min="11016" max="11264" width="6.875" style="38"/>
    <col min="11265" max="11265" width="22.875" style="38" customWidth="1"/>
    <col min="11266" max="11266" width="19" style="38" customWidth="1"/>
    <col min="11267" max="11267" width="20.5" style="38" customWidth="1"/>
    <col min="11268" max="11271" width="19" style="38" customWidth="1"/>
    <col min="11272" max="11520" width="6.875" style="38"/>
    <col min="11521" max="11521" width="22.875" style="38" customWidth="1"/>
    <col min="11522" max="11522" width="19" style="38" customWidth="1"/>
    <col min="11523" max="11523" width="20.5" style="38" customWidth="1"/>
    <col min="11524" max="11527" width="19" style="38" customWidth="1"/>
    <col min="11528" max="11776" width="6.875" style="38"/>
    <col min="11777" max="11777" width="22.875" style="38" customWidth="1"/>
    <col min="11778" max="11778" width="19" style="38" customWidth="1"/>
    <col min="11779" max="11779" width="20.5" style="38" customWidth="1"/>
    <col min="11780" max="11783" width="19" style="38" customWidth="1"/>
    <col min="11784" max="12032" width="6.875" style="38"/>
    <col min="12033" max="12033" width="22.875" style="38" customWidth="1"/>
    <col min="12034" max="12034" width="19" style="38" customWidth="1"/>
    <col min="12035" max="12035" width="20.5" style="38" customWidth="1"/>
    <col min="12036" max="12039" width="19" style="38" customWidth="1"/>
    <col min="12040" max="12288" width="6.875" style="38"/>
    <col min="12289" max="12289" width="22.875" style="38" customWidth="1"/>
    <col min="12290" max="12290" width="19" style="38" customWidth="1"/>
    <col min="12291" max="12291" width="20.5" style="38" customWidth="1"/>
    <col min="12292" max="12295" width="19" style="38" customWidth="1"/>
    <col min="12296" max="12544" width="6.875" style="38"/>
    <col min="12545" max="12545" width="22.875" style="38" customWidth="1"/>
    <col min="12546" max="12546" width="19" style="38" customWidth="1"/>
    <col min="12547" max="12547" width="20.5" style="38" customWidth="1"/>
    <col min="12548" max="12551" width="19" style="38" customWidth="1"/>
    <col min="12552" max="12800" width="6.875" style="38"/>
    <col min="12801" max="12801" width="22.875" style="38" customWidth="1"/>
    <col min="12802" max="12802" width="19" style="38" customWidth="1"/>
    <col min="12803" max="12803" width="20.5" style="38" customWidth="1"/>
    <col min="12804" max="12807" width="19" style="38" customWidth="1"/>
    <col min="12808" max="13056" width="6.875" style="38"/>
    <col min="13057" max="13057" width="22.875" style="38" customWidth="1"/>
    <col min="13058" max="13058" width="19" style="38" customWidth="1"/>
    <col min="13059" max="13059" width="20.5" style="38" customWidth="1"/>
    <col min="13060" max="13063" width="19" style="38" customWidth="1"/>
    <col min="13064" max="13312" width="6.875" style="38"/>
    <col min="13313" max="13313" width="22.875" style="38" customWidth="1"/>
    <col min="13314" max="13314" width="19" style="38" customWidth="1"/>
    <col min="13315" max="13315" width="20.5" style="38" customWidth="1"/>
    <col min="13316" max="13319" width="19" style="38" customWidth="1"/>
    <col min="13320" max="13568" width="6.875" style="38"/>
    <col min="13569" max="13569" width="22.875" style="38" customWidth="1"/>
    <col min="13570" max="13570" width="19" style="38" customWidth="1"/>
    <col min="13571" max="13571" width="20.5" style="38" customWidth="1"/>
    <col min="13572" max="13575" width="19" style="38" customWidth="1"/>
    <col min="13576" max="13824" width="6.875" style="38"/>
    <col min="13825" max="13825" width="22.875" style="38" customWidth="1"/>
    <col min="13826" max="13826" width="19" style="38" customWidth="1"/>
    <col min="13827" max="13827" width="20.5" style="38" customWidth="1"/>
    <col min="13828" max="13831" width="19" style="38" customWidth="1"/>
    <col min="13832" max="14080" width="6.875" style="38"/>
    <col min="14081" max="14081" width="22.875" style="38" customWidth="1"/>
    <col min="14082" max="14082" width="19" style="38" customWidth="1"/>
    <col min="14083" max="14083" width="20.5" style="38" customWidth="1"/>
    <col min="14084" max="14087" width="19" style="38" customWidth="1"/>
    <col min="14088" max="14336" width="6.875" style="38"/>
    <col min="14337" max="14337" width="22.875" style="38" customWidth="1"/>
    <col min="14338" max="14338" width="19" style="38" customWidth="1"/>
    <col min="14339" max="14339" width="20.5" style="38" customWidth="1"/>
    <col min="14340" max="14343" width="19" style="38" customWidth="1"/>
    <col min="14344" max="14592" width="6.875" style="38"/>
    <col min="14593" max="14593" width="22.875" style="38" customWidth="1"/>
    <col min="14594" max="14594" width="19" style="38" customWidth="1"/>
    <col min="14595" max="14595" width="20.5" style="38" customWidth="1"/>
    <col min="14596" max="14599" width="19" style="38" customWidth="1"/>
    <col min="14600" max="14848" width="6.875" style="38"/>
    <col min="14849" max="14849" width="22.875" style="38" customWidth="1"/>
    <col min="14850" max="14850" width="19" style="38" customWidth="1"/>
    <col min="14851" max="14851" width="20.5" style="38" customWidth="1"/>
    <col min="14852" max="14855" width="19" style="38" customWidth="1"/>
    <col min="14856" max="15104" width="6.875" style="38"/>
    <col min="15105" max="15105" width="22.875" style="38" customWidth="1"/>
    <col min="15106" max="15106" width="19" style="38" customWidth="1"/>
    <col min="15107" max="15107" width="20.5" style="38" customWidth="1"/>
    <col min="15108" max="15111" width="19" style="38" customWidth="1"/>
    <col min="15112" max="15360" width="6.875" style="38"/>
    <col min="15361" max="15361" width="22.875" style="38" customWidth="1"/>
    <col min="15362" max="15362" width="19" style="38" customWidth="1"/>
    <col min="15363" max="15363" width="20.5" style="38" customWidth="1"/>
    <col min="15364" max="15367" width="19" style="38" customWidth="1"/>
    <col min="15368" max="15616" width="6.875" style="38"/>
    <col min="15617" max="15617" width="22.875" style="38" customWidth="1"/>
    <col min="15618" max="15618" width="19" style="38" customWidth="1"/>
    <col min="15619" max="15619" width="20.5" style="38" customWidth="1"/>
    <col min="15620" max="15623" width="19" style="38" customWidth="1"/>
    <col min="15624" max="15872" width="6.875" style="38"/>
    <col min="15873" max="15873" width="22.875" style="38" customWidth="1"/>
    <col min="15874" max="15874" width="19" style="38" customWidth="1"/>
    <col min="15875" max="15875" width="20.5" style="38" customWidth="1"/>
    <col min="15876" max="15879" width="19" style="38" customWidth="1"/>
    <col min="15880" max="16128" width="6.875" style="38"/>
    <col min="16129" max="16129" width="22.875" style="38" customWidth="1"/>
    <col min="16130" max="16130" width="19" style="38" customWidth="1"/>
    <col min="16131" max="16131" width="20.5" style="38" customWidth="1"/>
    <col min="16132" max="16135" width="19" style="38" customWidth="1"/>
    <col min="16136" max="16384" width="6.875" style="38"/>
  </cols>
  <sheetData>
    <row r="1" spans="1:13" s="9" customFormat="1" ht="20.100000000000001" customHeight="1">
      <c r="A1" s="7" t="s">
        <v>395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433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49" t="s">
        <v>312</v>
      </c>
      <c r="B5" s="149"/>
      <c r="C5" s="149" t="s">
        <v>313</v>
      </c>
      <c r="D5" s="149"/>
      <c r="E5" s="149"/>
      <c r="F5" s="149"/>
      <c r="G5" s="149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18">
        <v>4719.83</v>
      </c>
      <c r="C7" s="141" t="s">
        <v>321</v>
      </c>
      <c r="D7" s="19">
        <f>E7+F7+G7</f>
        <v>4719.83</v>
      </c>
      <c r="E7" s="19">
        <v>4719.83</v>
      </c>
      <c r="F7" s="19"/>
      <c r="G7" s="19"/>
    </row>
    <row r="8" spans="1:13" s="9" customFormat="1" ht="20.100000000000001" customHeight="1">
      <c r="A8" s="20" t="s">
        <v>322</v>
      </c>
      <c r="B8" s="21">
        <v>4719.83</v>
      </c>
      <c r="C8" s="22" t="s">
        <v>483</v>
      </c>
      <c r="D8" s="19">
        <f t="shared" ref="D8:D36" si="0">E8+F8+G8</f>
        <v>0</v>
      </c>
      <c r="E8" s="23"/>
      <c r="F8" s="23"/>
      <c r="G8" s="23"/>
    </row>
    <row r="9" spans="1:13" s="9" customFormat="1" ht="20.100000000000001" customHeight="1">
      <c r="A9" s="20" t="s">
        <v>323</v>
      </c>
      <c r="B9" s="24"/>
      <c r="C9" s="22" t="s">
        <v>484</v>
      </c>
      <c r="D9" s="19">
        <f t="shared" si="0"/>
        <v>0</v>
      </c>
      <c r="E9" s="23"/>
      <c r="F9" s="23"/>
      <c r="G9" s="23"/>
    </row>
    <row r="10" spans="1:13" s="9" customFormat="1" ht="20.100000000000001" customHeight="1">
      <c r="A10" s="25" t="s">
        <v>324</v>
      </c>
      <c r="B10" s="26"/>
      <c r="C10" s="27" t="s">
        <v>485</v>
      </c>
      <c r="D10" s="19">
        <f t="shared" si="0"/>
        <v>0</v>
      </c>
      <c r="E10" s="23"/>
      <c r="F10" s="23"/>
      <c r="G10" s="23"/>
    </row>
    <row r="11" spans="1:13" s="9" customFormat="1" ht="20.100000000000001" customHeight="1">
      <c r="A11" s="28" t="s">
        <v>325</v>
      </c>
      <c r="B11" s="18"/>
      <c r="C11" s="29" t="s">
        <v>486</v>
      </c>
      <c r="D11" s="19">
        <f t="shared" si="0"/>
        <v>0</v>
      </c>
      <c r="E11" s="23"/>
      <c r="F11" s="23"/>
      <c r="G11" s="23"/>
    </row>
    <row r="12" spans="1:13" s="9" customFormat="1" ht="20.100000000000001" customHeight="1">
      <c r="A12" s="25" t="s">
        <v>322</v>
      </c>
      <c r="B12" s="21"/>
      <c r="C12" s="27" t="s">
        <v>487</v>
      </c>
      <c r="D12" s="19">
        <f t="shared" si="0"/>
        <v>0</v>
      </c>
      <c r="E12" s="23"/>
      <c r="F12" s="23"/>
      <c r="G12" s="23"/>
    </row>
    <row r="13" spans="1:13" s="9" customFormat="1" ht="20.100000000000001" customHeight="1">
      <c r="A13" s="25" t="s">
        <v>323</v>
      </c>
      <c r="B13" s="24"/>
      <c r="C13" s="27" t="s">
        <v>488</v>
      </c>
      <c r="D13" s="19">
        <f t="shared" si="0"/>
        <v>0</v>
      </c>
      <c r="E13" s="23"/>
      <c r="F13" s="23"/>
      <c r="G13" s="23"/>
    </row>
    <row r="14" spans="1:13" s="9" customFormat="1" ht="20.100000000000001" customHeight="1">
      <c r="A14" s="20" t="s">
        <v>324</v>
      </c>
      <c r="B14" s="26"/>
      <c r="C14" s="27" t="s">
        <v>489</v>
      </c>
      <c r="D14" s="19">
        <f t="shared" si="0"/>
        <v>0</v>
      </c>
      <c r="E14" s="23"/>
      <c r="F14" s="23"/>
      <c r="G14" s="23"/>
      <c r="M14" s="30"/>
    </row>
    <row r="15" spans="1:13" s="9" customFormat="1" ht="20.100000000000001" customHeight="1">
      <c r="A15" s="20"/>
      <c r="B15" s="26"/>
      <c r="C15" s="27" t="s">
        <v>490</v>
      </c>
      <c r="D15" s="19">
        <f t="shared" si="0"/>
        <v>115.67</v>
      </c>
      <c r="E15" s="23">
        <v>115.67</v>
      </c>
      <c r="F15" s="23"/>
      <c r="G15" s="23"/>
      <c r="M15" s="30"/>
    </row>
    <row r="16" spans="1:13" s="9" customFormat="1" ht="20.100000000000001" customHeight="1">
      <c r="A16" s="20"/>
      <c r="B16" s="26"/>
      <c r="C16" s="27" t="s">
        <v>491</v>
      </c>
      <c r="D16" s="19">
        <f t="shared" si="0"/>
        <v>0</v>
      </c>
      <c r="E16" s="23"/>
      <c r="F16" s="23"/>
      <c r="G16" s="23"/>
      <c r="M16" s="30"/>
    </row>
    <row r="17" spans="1:13" s="9" customFormat="1" ht="20.100000000000001" customHeight="1">
      <c r="A17" s="20"/>
      <c r="B17" s="26"/>
      <c r="C17" s="27" t="s">
        <v>492</v>
      </c>
      <c r="D17" s="19">
        <f t="shared" si="0"/>
        <v>4480.43</v>
      </c>
      <c r="E17" s="23">
        <v>4480.43</v>
      </c>
      <c r="F17" s="23"/>
      <c r="G17" s="23"/>
      <c r="M17" s="30"/>
    </row>
    <row r="18" spans="1:13" s="9" customFormat="1" ht="20.100000000000001" customHeight="1">
      <c r="A18" s="20"/>
      <c r="B18" s="26"/>
      <c r="C18" s="27" t="s">
        <v>493</v>
      </c>
      <c r="D18" s="19">
        <f t="shared" si="0"/>
        <v>0</v>
      </c>
      <c r="E18" s="23"/>
      <c r="F18" s="23"/>
      <c r="G18" s="23"/>
      <c r="M18" s="30"/>
    </row>
    <row r="19" spans="1:13" s="9" customFormat="1" ht="20.100000000000001" customHeight="1">
      <c r="A19" s="20"/>
      <c r="B19" s="26"/>
      <c r="C19" s="27" t="s">
        <v>494</v>
      </c>
      <c r="D19" s="19">
        <f t="shared" si="0"/>
        <v>0</v>
      </c>
      <c r="E19" s="23"/>
      <c r="F19" s="23"/>
      <c r="G19" s="23"/>
      <c r="M19" s="30"/>
    </row>
    <row r="20" spans="1:13" s="9" customFormat="1" ht="20.100000000000001" customHeight="1">
      <c r="A20" s="20"/>
      <c r="B20" s="26"/>
      <c r="C20" s="27" t="s">
        <v>495</v>
      </c>
      <c r="D20" s="19">
        <f t="shared" si="0"/>
        <v>0</v>
      </c>
      <c r="E20" s="23"/>
      <c r="F20" s="23"/>
      <c r="G20" s="23"/>
      <c r="M20" s="30"/>
    </row>
    <row r="21" spans="1:13" s="9" customFormat="1" ht="20.100000000000001" customHeight="1">
      <c r="A21" s="20"/>
      <c r="B21" s="26"/>
      <c r="C21" s="27" t="s">
        <v>496</v>
      </c>
      <c r="D21" s="19">
        <f t="shared" si="0"/>
        <v>0</v>
      </c>
      <c r="E21" s="23"/>
      <c r="F21" s="23"/>
      <c r="G21" s="23"/>
      <c r="M21" s="30"/>
    </row>
    <row r="22" spans="1:13" s="9" customFormat="1" ht="20.100000000000001" customHeight="1">
      <c r="A22" s="20"/>
      <c r="B22" s="26"/>
      <c r="C22" s="27" t="s">
        <v>497</v>
      </c>
      <c r="D22" s="19">
        <f t="shared" si="0"/>
        <v>0</v>
      </c>
      <c r="E22" s="23"/>
      <c r="F22" s="23"/>
      <c r="G22" s="23"/>
      <c r="M22" s="30"/>
    </row>
    <row r="23" spans="1:13" s="9" customFormat="1" ht="20.100000000000001" customHeight="1">
      <c r="A23" s="20"/>
      <c r="B23" s="26"/>
      <c r="C23" s="27" t="s">
        <v>498</v>
      </c>
      <c r="D23" s="19">
        <f t="shared" si="0"/>
        <v>0</v>
      </c>
      <c r="E23" s="23"/>
      <c r="F23" s="23"/>
      <c r="G23" s="23"/>
      <c r="M23" s="30"/>
    </row>
    <row r="24" spans="1:13" s="9" customFormat="1" ht="20.100000000000001" customHeight="1">
      <c r="A24" s="20"/>
      <c r="B24" s="26"/>
      <c r="C24" s="27" t="s">
        <v>499</v>
      </c>
      <c r="D24" s="19">
        <f t="shared" si="0"/>
        <v>0</v>
      </c>
      <c r="E24" s="23"/>
      <c r="F24" s="23"/>
      <c r="G24" s="23"/>
      <c r="M24" s="30"/>
    </row>
    <row r="25" spans="1:13" s="9" customFormat="1" ht="20.100000000000001" customHeight="1">
      <c r="A25" s="20"/>
      <c r="B25" s="26"/>
      <c r="C25" s="27" t="s">
        <v>500</v>
      </c>
      <c r="D25" s="19">
        <f t="shared" si="0"/>
        <v>0</v>
      </c>
      <c r="E25" s="23"/>
      <c r="F25" s="23"/>
      <c r="G25" s="23"/>
      <c r="M25" s="30"/>
    </row>
    <row r="26" spans="1:13" s="9" customFormat="1" ht="20.100000000000001" customHeight="1">
      <c r="A26" s="20"/>
      <c r="B26" s="26"/>
      <c r="C26" s="27" t="s">
        <v>501</v>
      </c>
      <c r="D26" s="19">
        <f t="shared" si="0"/>
        <v>0</v>
      </c>
      <c r="E26" s="23"/>
      <c r="F26" s="23"/>
      <c r="G26" s="23"/>
      <c r="M26" s="30"/>
    </row>
    <row r="27" spans="1:13" s="9" customFormat="1" ht="20.100000000000001" customHeight="1">
      <c r="A27" s="20"/>
      <c r="B27" s="26"/>
      <c r="C27" s="27" t="s">
        <v>502</v>
      </c>
      <c r="D27" s="19">
        <f t="shared" si="0"/>
        <v>123.73</v>
      </c>
      <c r="E27" s="23">
        <v>123.73</v>
      </c>
      <c r="F27" s="23"/>
      <c r="G27" s="23"/>
      <c r="M27" s="30"/>
    </row>
    <row r="28" spans="1:13" s="9" customFormat="1" ht="20.100000000000001" customHeight="1">
      <c r="A28" s="20"/>
      <c r="B28" s="26"/>
      <c r="C28" s="27" t="s">
        <v>503</v>
      </c>
      <c r="D28" s="19">
        <f t="shared" si="0"/>
        <v>0</v>
      </c>
      <c r="E28" s="23"/>
      <c r="F28" s="23"/>
      <c r="G28" s="23"/>
      <c r="M28" s="30"/>
    </row>
    <row r="29" spans="1:13" s="9" customFormat="1" ht="20.100000000000001" customHeight="1">
      <c r="A29" s="20"/>
      <c r="B29" s="26"/>
      <c r="C29" s="27" t="s">
        <v>504</v>
      </c>
      <c r="D29" s="19">
        <f t="shared" si="0"/>
        <v>0</v>
      </c>
      <c r="E29" s="23"/>
      <c r="F29" s="23"/>
      <c r="G29" s="23"/>
      <c r="M29" s="30"/>
    </row>
    <row r="30" spans="1:13" s="9" customFormat="1" ht="20.100000000000001" customHeight="1">
      <c r="A30" s="20"/>
      <c r="B30" s="26"/>
      <c r="C30" s="27" t="s">
        <v>505</v>
      </c>
      <c r="D30" s="19">
        <f t="shared" si="0"/>
        <v>0</v>
      </c>
      <c r="E30" s="23"/>
      <c r="F30" s="23"/>
      <c r="G30" s="23"/>
      <c r="M30" s="30"/>
    </row>
    <row r="31" spans="1:13" s="9" customFormat="1" ht="20.100000000000001" customHeight="1">
      <c r="A31" s="20"/>
      <c r="B31" s="26"/>
      <c r="C31" s="27" t="s">
        <v>506</v>
      </c>
      <c r="D31" s="19">
        <f t="shared" si="0"/>
        <v>0</v>
      </c>
      <c r="E31" s="23"/>
      <c r="F31" s="23"/>
      <c r="G31" s="23"/>
      <c r="M31" s="30"/>
    </row>
    <row r="32" spans="1:13" s="9" customFormat="1" ht="20.100000000000001" customHeight="1">
      <c r="A32" s="20"/>
      <c r="B32" s="26"/>
      <c r="C32" s="27" t="s">
        <v>507</v>
      </c>
      <c r="D32" s="19">
        <f t="shared" si="0"/>
        <v>0</v>
      </c>
      <c r="E32" s="23"/>
      <c r="F32" s="23"/>
      <c r="G32" s="23"/>
      <c r="M32" s="30"/>
    </row>
    <row r="33" spans="1:13" s="9" customFormat="1" ht="20.100000000000001" customHeight="1">
      <c r="A33" s="20"/>
      <c r="B33" s="26"/>
      <c r="C33" s="27" t="s">
        <v>508</v>
      </c>
      <c r="D33" s="19">
        <f t="shared" si="0"/>
        <v>0</v>
      </c>
      <c r="E33" s="23"/>
      <c r="F33" s="23"/>
      <c r="G33" s="23"/>
      <c r="M33" s="30"/>
    </row>
    <row r="34" spans="1:13" s="9" customFormat="1" ht="20.100000000000001" customHeight="1">
      <c r="A34" s="20"/>
      <c r="B34" s="26"/>
      <c r="C34" s="27" t="s">
        <v>509</v>
      </c>
      <c r="D34" s="19">
        <f t="shared" si="0"/>
        <v>0</v>
      </c>
      <c r="E34" s="23"/>
      <c r="F34" s="23"/>
      <c r="G34" s="23"/>
      <c r="M34" s="30"/>
    </row>
    <row r="35" spans="1:13" s="9" customFormat="1" ht="20.100000000000001" customHeight="1">
      <c r="A35" s="20"/>
      <c r="B35" s="26"/>
      <c r="C35" s="27" t="s">
        <v>510</v>
      </c>
      <c r="D35" s="19">
        <f t="shared" si="0"/>
        <v>0</v>
      </c>
      <c r="E35" s="23"/>
      <c r="F35" s="23"/>
      <c r="G35" s="23"/>
      <c r="M35" s="30"/>
    </row>
    <row r="36" spans="1:13" s="9" customFormat="1" ht="20.100000000000001" customHeight="1">
      <c r="A36" s="20"/>
      <c r="B36" s="26"/>
      <c r="C36" s="27" t="s">
        <v>511</v>
      </c>
      <c r="D36" s="19">
        <f t="shared" si="0"/>
        <v>0</v>
      </c>
      <c r="E36" s="23"/>
      <c r="F36" s="23"/>
      <c r="G36" s="23"/>
      <c r="M36" s="30"/>
    </row>
    <row r="37" spans="1:13" s="9" customFormat="1" ht="20.100000000000001" customHeight="1">
      <c r="A37" s="20"/>
      <c r="B37" s="26"/>
      <c r="C37" s="27"/>
      <c r="D37" s="19"/>
      <c r="E37" s="23"/>
      <c r="F37" s="23"/>
      <c r="G37" s="23"/>
      <c r="M37" s="30"/>
    </row>
    <row r="38" spans="1:13" s="9" customFormat="1" ht="20.100000000000001" customHeight="1">
      <c r="A38" s="28"/>
      <c r="B38" s="32"/>
      <c r="C38" s="32" t="s">
        <v>326</v>
      </c>
      <c r="D38" s="33">
        <f>E38+F38+G38</f>
        <v>0</v>
      </c>
      <c r="E38" s="34">
        <f>B8+B12-E7</f>
        <v>0</v>
      </c>
      <c r="F38" s="34">
        <f>B9+B13-F7</f>
        <v>0</v>
      </c>
      <c r="G38" s="34">
        <f>B10+B14-G7</f>
        <v>0</v>
      </c>
    </row>
    <row r="39" spans="1:13" s="9" customFormat="1" ht="20.100000000000001" customHeight="1">
      <c r="A39" s="28"/>
      <c r="B39" s="32"/>
      <c r="C39" s="32"/>
      <c r="D39" s="34"/>
      <c r="E39" s="34"/>
      <c r="F39" s="34"/>
      <c r="G39" s="35"/>
    </row>
    <row r="40" spans="1:13" s="9" customFormat="1" ht="20.100000000000001" customHeight="1">
      <c r="A40" s="28" t="s">
        <v>407</v>
      </c>
      <c r="B40" s="31">
        <f>B7+B11</f>
        <v>4719.83</v>
      </c>
      <c r="C40" s="31" t="s">
        <v>408</v>
      </c>
      <c r="D40" s="34">
        <f>SUM(D7+D38)</f>
        <v>4719.83</v>
      </c>
      <c r="E40" s="34">
        <f>SUM(E7+E38)</f>
        <v>4719.83</v>
      </c>
      <c r="F40" s="34">
        <f>SUM(F7+F38)</f>
        <v>0</v>
      </c>
      <c r="G40" s="34">
        <f>SUM(G7+G38)</f>
        <v>0</v>
      </c>
    </row>
    <row r="41" spans="1:13" ht="20.100000000000001" customHeight="1">
      <c r="A41" s="36"/>
      <c r="B41" s="36"/>
      <c r="C41" s="36"/>
      <c r="D41" s="36"/>
      <c r="E41" s="36"/>
      <c r="F41" s="36"/>
    </row>
  </sheetData>
  <mergeCells count="2">
    <mergeCell ref="A5:B5"/>
    <mergeCell ref="C5:G5"/>
  </mergeCells>
  <phoneticPr fontId="3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showZeros="0" workbookViewId="0">
      <selection activeCell="B30" sqref="B30"/>
    </sheetView>
  </sheetViews>
  <sheetFormatPr defaultColWidth="6.875" defaultRowHeight="12.75" customHeight="1"/>
  <cols>
    <col min="1" max="1" width="23.625" style="40" customWidth="1"/>
    <col min="2" max="2" width="44.625" style="40" customWidth="1"/>
    <col min="3" max="5" width="13.62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spans="1:5" ht="20.100000000000001" customHeight="1">
      <c r="A1" s="39" t="s">
        <v>327</v>
      </c>
    </row>
    <row r="2" spans="1:5" ht="25.5" customHeight="1">
      <c r="A2" s="41" t="s">
        <v>434</v>
      </c>
      <c r="B2" s="42"/>
      <c r="C2" s="42"/>
      <c r="D2" s="42"/>
      <c r="E2" s="42"/>
    </row>
    <row r="3" spans="1:5" ht="20.100000000000001" customHeight="1">
      <c r="A3" s="43"/>
      <c r="B3" s="42"/>
      <c r="C3" s="42"/>
      <c r="D3" s="42"/>
      <c r="E3" s="42"/>
    </row>
    <row r="4" spans="1:5" ht="20.100000000000001" customHeight="1">
      <c r="A4" s="44"/>
      <c r="B4" s="45"/>
      <c r="C4" s="45"/>
      <c r="D4" s="45"/>
      <c r="E4" s="46" t="s">
        <v>311</v>
      </c>
    </row>
    <row r="5" spans="1:5" ht="20.100000000000001" customHeight="1">
      <c r="A5" s="150" t="s">
        <v>328</v>
      </c>
      <c r="B5" s="150"/>
      <c r="C5" s="150" t="s">
        <v>399</v>
      </c>
      <c r="D5" s="150"/>
      <c r="E5" s="150"/>
    </row>
    <row r="6" spans="1:5" ht="20.100000000000001" customHeight="1">
      <c r="A6" s="47" t="s">
        <v>329</v>
      </c>
      <c r="B6" s="47" t="s">
        <v>330</v>
      </c>
      <c r="C6" s="47" t="s">
        <v>331</v>
      </c>
      <c r="D6" s="47" t="s">
        <v>332</v>
      </c>
      <c r="E6" s="47" t="s">
        <v>333</v>
      </c>
    </row>
    <row r="7" spans="1:5" ht="20.100000000000001" customHeight="1">
      <c r="A7" s="144"/>
      <c r="B7" s="101" t="s">
        <v>316</v>
      </c>
      <c r="C7" s="140">
        <f>C8+C14+C21</f>
        <v>4719.83</v>
      </c>
      <c r="D7" s="140">
        <f>D8+D14+D21</f>
        <v>788.65</v>
      </c>
      <c r="E7" s="140">
        <f>E8+E14+E21</f>
        <v>3931.1800000000003</v>
      </c>
    </row>
    <row r="8" spans="1:5" ht="20.100000000000001" customHeight="1">
      <c r="A8" s="135">
        <v>208</v>
      </c>
      <c r="B8" s="136" t="s">
        <v>435</v>
      </c>
      <c r="C8" s="137">
        <f>D8+E8</f>
        <v>115.66</v>
      </c>
      <c r="D8" s="138">
        <f>D9+D12</f>
        <v>115.66</v>
      </c>
      <c r="E8" s="138">
        <f>E9+E12</f>
        <v>0</v>
      </c>
    </row>
    <row r="9" spans="1:5" ht="20.100000000000001" customHeight="1">
      <c r="A9" s="135" t="s">
        <v>436</v>
      </c>
      <c r="B9" s="136" t="s">
        <v>437</v>
      </c>
      <c r="C9" s="137">
        <f t="shared" ref="C9:C24" si="0">D9+E9</f>
        <v>110.88</v>
      </c>
      <c r="D9" s="138">
        <f>D10+D11</f>
        <v>110.88</v>
      </c>
      <c r="E9" s="138">
        <f>E10+E11</f>
        <v>0</v>
      </c>
    </row>
    <row r="10" spans="1:5" ht="20.100000000000001" customHeight="1">
      <c r="A10" s="135" t="s">
        <v>438</v>
      </c>
      <c r="B10" s="136" t="s">
        <v>439</v>
      </c>
      <c r="C10" s="137">
        <f t="shared" si="0"/>
        <v>73.92</v>
      </c>
      <c r="D10" s="138">
        <v>73.92</v>
      </c>
      <c r="E10" s="139"/>
    </row>
    <row r="11" spans="1:5" ht="20.100000000000001" customHeight="1">
      <c r="A11" s="135" t="s">
        <v>441</v>
      </c>
      <c r="B11" s="136" t="s">
        <v>440</v>
      </c>
      <c r="C11" s="137">
        <f t="shared" si="0"/>
        <v>36.96</v>
      </c>
      <c r="D11" s="138">
        <v>36.96</v>
      </c>
      <c r="E11" s="139"/>
    </row>
    <row r="12" spans="1:5" ht="20.100000000000001" customHeight="1">
      <c r="A12" s="135" t="s">
        <v>446</v>
      </c>
      <c r="B12" s="136" t="s">
        <v>447</v>
      </c>
      <c r="C12" s="137">
        <f t="shared" si="0"/>
        <v>4.78</v>
      </c>
      <c r="D12" s="138">
        <f>D13</f>
        <v>4.78</v>
      </c>
      <c r="E12" s="138">
        <f>E13</f>
        <v>0</v>
      </c>
    </row>
    <row r="13" spans="1:5" ht="20.100000000000001" customHeight="1">
      <c r="A13" s="135" t="s">
        <v>448</v>
      </c>
      <c r="B13" s="136" t="s">
        <v>449</v>
      </c>
      <c r="C13" s="137">
        <f t="shared" si="0"/>
        <v>4.78</v>
      </c>
      <c r="D13" s="138">
        <v>4.78</v>
      </c>
      <c r="E13" s="139"/>
    </row>
    <row r="14" spans="1:5" ht="20.100000000000001" customHeight="1">
      <c r="A14" s="135" t="s">
        <v>442</v>
      </c>
      <c r="B14" s="136" t="s">
        <v>443</v>
      </c>
      <c r="C14" s="137">
        <f t="shared" si="0"/>
        <v>4480.4400000000005</v>
      </c>
      <c r="D14" s="138">
        <f>D15+D17+D19</f>
        <v>549.26</v>
      </c>
      <c r="E14" s="138">
        <f>E15+E17+E19</f>
        <v>3931.1800000000003</v>
      </c>
    </row>
    <row r="15" spans="1:5" ht="20.100000000000001" customHeight="1">
      <c r="A15" s="135" t="s">
        <v>450</v>
      </c>
      <c r="B15" s="136" t="s">
        <v>451</v>
      </c>
      <c r="C15" s="137">
        <f t="shared" si="0"/>
        <v>3647.53</v>
      </c>
      <c r="D15" s="138">
        <f>D16</f>
        <v>438.52</v>
      </c>
      <c r="E15" s="138">
        <f>E16</f>
        <v>3209.01</v>
      </c>
    </row>
    <row r="16" spans="1:5" ht="20.100000000000001" customHeight="1">
      <c r="A16" s="135" t="s">
        <v>452</v>
      </c>
      <c r="B16" s="136" t="s">
        <v>453</v>
      </c>
      <c r="C16" s="137">
        <f t="shared" si="0"/>
        <v>3647.53</v>
      </c>
      <c r="D16" s="138">
        <v>438.52</v>
      </c>
      <c r="E16" s="139">
        <v>3209.01</v>
      </c>
    </row>
    <row r="17" spans="1:5" ht="20.100000000000001" customHeight="1">
      <c r="A17" s="135" t="s">
        <v>454</v>
      </c>
      <c r="B17" s="136" t="s">
        <v>455</v>
      </c>
      <c r="C17" s="137">
        <f t="shared" si="0"/>
        <v>722.17</v>
      </c>
      <c r="D17" s="138">
        <f>D18</f>
        <v>0</v>
      </c>
      <c r="E17" s="138">
        <f>E18</f>
        <v>722.17</v>
      </c>
    </row>
    <row r="18" spans="1:5" ht="20.100000000000001" customHeight="1">
      <c r="A18" s="135" t="s">
        <v>456</v>
      </c>
      <c r="B18" s="136" t="s">
        <v>457</v>
      </c>
      <c r="C18" s="137">
        <f t="shared" si="0"/>
        <v>722.17</v>
      </c>
      <c r="D18" s="138">
        <v>0</v>
      </c>
      <c r="E18" s="139">
        <v>722.17</v>
      </c>
    </row>
    <row r="19" spans="1:5" ht="20.100000000000001" customHeight="1">
      <c r="A19" s="135" t="s">
        <v>458</v>
      </c>
      <c r="B19" s="136" t="s">
        <v>459</v>
      </c>
      <c r="C19" s="137">
        <f t="shared" si="0"/>
        <v>110.74</v>
      </c>
      <c r="D19" s="138">
        <f>D20</f>
        <v>110.74</v>
      </c>
      <c r="E19" s="138">
        <f>E20</f>
        <v>0</v>
      </c>
    </row>
    <row r="20" spans="1:5" ht="20.100000000000001" customHeight="1">
      <c r="A20" s="135" t="s">
        <v>460</v>
      </c>
      <c r="B20" s="136" t="s">
        <v>461</v>
      </c>
      <c r="C20" s="137">
        <f t="shared" si="0"/>
        <v>110.74</v>
      </c>
      <c r="D20" s="138">
        <v>110.74</v>
      </c>
      <c r="E20" s="139"/>
    </row>
    <row r="21" spans="1:5" ht="20.100000000000001" customHeight="1">
      <c r="A21" s="135" t="s">
        <v>444</v>
      </c>
      <c r="B21" s="136" t="s">
        <v>445</v>
      </c>
      <c r="C21" s="137">
        <f t="shared" si="0"/>
        <v>123.73</v>
      </c>
      <c r="D21" s="138">
        <f>D22</f>
        <v>123.73</v>
      </c>
      <c r="E21" s="138">
        <f>E22</f>
        <v>0</v>
      </c>
    </row>
    <row r="22" spans="1:5" ht="20.100000000000001" customHeight="1">
      <c r="A22" s="135" t="s">
        <v>462</v>
      </c>
      <c r="B22" s="136" t="s">
        <v>463</v>
      </c>
      <c r="C22" s="137">
        <f t="shared" si="0"/>
        <v>123.73</v>
      </c>
      <c r="D22" s="138">
        <f>D23+D24</f>
        <v>123.73</v>
      </c>
      <c r="E22" s="138">
        <f>E23+E24</f>
        <v>0</v>
      </c>
    </row>
    <row r="23" spans="1:5" ht="20.100000000000001" customHeight="1">
      <c r="A23" s="135" t="s">
        <v>464</v>
      </c>
      <c r="B23" s="136" t="s">
        <v>465</v>
      </c>
      <c r="C23" s="137">
        <f t="shared" si="0"/>
        <v>96.64</v>
      </c>
      <c r="D23" s="138">
        <v>96.64</v>
      </c>
      <c r="E23" s="139"/>
    </row>
    <row r="24" spans="1:5" ht="20.100000000000001" customHeight="1">
      <c r="A24" s="135" t="s">
        <v>466</v>
      </c>
      <c r="B24" s="59" t="s">
        <v>467</v>
      </c>
      <c r="C24" s="137">
        <f t="shared" si="0"/>
        <v>27.09</v>
      </c>
      <c r="D24" s="138">
        <v>27.09</v>
      </c>
      <c r="E24" s="139"/>
    </row>
    <row r="25" spans="1:5" ht="20.100000000000001" customHeight="1">
      <c r="A25" s="122"/>
      <c r="B25" s="48"/>
      <c r="C25" s="48"/>
      <c r="D25" s="48"/>
      <c r="E25" s="48"/>
    </row>
    <row r="26" spans="1:5" ht="12.75" customHeight="1">
      <c r="A26" s="48"/>
      <c r="B26" s="48"/>
      <c r="C26" s="48"/>
      <c r="D26" s="48"/>
      <c r="E26" s="48"/>
    </row>
    <row r="27" spans="1:5" ht="12.75" customHeight="1">
      <c r="A27" s="48"/>
      <c r="B27" s="48"/>
      <c r="C27" s="48"/>
      <c r="D27" s="48"/>
      <c r="E27" s="48"/>
    </row>
    <row r="28" spans="1:5" ht="12.75" customHeight="1">
      <c r="A28" s="48"/>
      <c r="B28" s="48"/>
      <c r="C28" s="48"/>
      <c r="D28" s="48"/>
      <c r="E28" s="48"/>
    </row>
    <row r="29" spans="1:5" ht="12.75" customHeight="1">
      <c r="A29" s="48"/>
      <c r="B29" s="48"/>
      <c r="D29" s="48"/>
      <c r="E29" s="48"/>
    </row>
    <row r="30" spans="1:5" ht="12.75" customHeight="1">
      <c r="A30" s="48"/>
      <c r="B30" s="48"/>
      <c r="D30" s="48"/>
      <c r="E30" s="48"/>
    </row>
    <row r="31" spans="1:5" s="48" customFormat="1" ht="12.75" customHeight="1"/>
    <row r="32" spans="1:5" ht="12.75" customHeight="1">
      <c r="A32" s="48"/>
      <c r="B32" s="48"/>
    </row>
    <row r="33" spans="1:4" ht="12.75" customHeight="1">
      <c r="A33" s="48"/>
      <c r="B33" s="48"/>
      <c r="D33" s="48"/>
    </row>
    <row r="34" spans="1:4" ht="12.75" customHeight="1">
      <c r="A34" s="48"/>
      <c r="B34" s="48"/>
    </row>
    <row r="35" spans="1:4" ht="12.75" customHeight="1">
      <c r="A35" s="48"/>
      <c r="B35" s="48"/>
    </row>
    <row r="36" spans="1:4" ht="12.75" customHeight="1">
      <c r="B36" s="48"/>
      <c r="C36" s="48"/>
    </row>
    <row r="38" spans="1:4" ht="12.75" customHeight="1">
      <c r="A38" s="48"/>
    </row>
    <row r="40" spans="1:4" ht="12.75" customHeight="1">
      <c r="B40" s="48"/>
    </row>
    <row r="41" spans="1:4" ht="12.75" customHeight="1">
      <c r="B41" s="48"/>
    </row>
  </sheetData>
  <mergeCells count="2">
    <mergeCell ref="A5:B5"/>
    <mergeCell ref="C5:E5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>
      <selection activeCell="C28" sqref="C28"/>
    </sheetView>
  </sheetViews>
  <sheetFormatPr defaultColWidth="6.875" defaultRowHeight="20.10000000000000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spans="1:11" ht="20.100000000000001" customHeight="1">
      <c r="A1" s="39" t="s">
        <v>334</v>
      </c>
      <c r="E1" s="49"/>
    </row>
    <row r="2" spans="1:11" ht="34.5" customHeight="1">
      <c r="A2" s="41" t="s">
        <v>469</v>
      </c>
      <c r="B2" s="50"/>
      <c r="C2" s="50"/>
      <c r="D2" s="50"/>
      <c r="E2" s="50"/>
    </row>
    <row r="3" spans="1:11" ht="20.100000000000001" customHeight="1">
      <c r="A3" s="50"/>
      <c r="B3" s="50"/>
      <c r="C3" s="50"/>
      <c r="D3" s="50"/>
      <c r="E3" s="50"/>
    </row>
    <row r="4" spans="1:11" s="52" customFormat="1" ht="20.100000000000001" customHeight="1">
      <c r="A4" s="44"/>
      <c r="B4" s="45"/>
      <c r="C4" s="45"/>
      <c r="D4" s="45"/>
      <c r="E4" s="51" t="s">
        <v>311</v>
      </c>
    </row>
    <row r="5" spans="1:11" s="52" customFormat="1" ht="20.100000000000001" customHeight="1">
      <c r="A5" s="150" t="s">
        <v>335</v>
      </c>
      <c r="B5" s="150"/>
      <c r="C5" s="150" t="s">
        <v>400</v>
      </c>
      <c r="D5" s="150"/>
      <c r="E5" s="150"/>
    </row>
    <row r="6" spans="1:11" s="52" customFormat="1" ht="20.100000000000001" customHeight="1">
      <c r="A6" s="53" t="s">
        <v>329</v>
      </c>
      <c r="B6" s="53" t="s">
        <v>330</v>
      </c>
      <c r="C6" s="53" t="s">
        <v>316</v>
      </c>
      <c r="D6" s="53" t="s">
        <v>336</v>
      </c>
      <c r="E6" s="53" t="s">
        <v>337</v>
      </c>
    </row>
    <row r="7" spans="1:11" s="52" customFormat="1" ht="20.100000000000001" customHeight="1">
      <c r="A7" s="54" t="s">
        <v>338</v>
      </c>
      <c r="B7" s="55" t="s">
        <v>339</v>
      </c>
      <c r="C7" s="56">
        <f>SUM(C8,C18,C20)</f>
        <v>788.65</v>
      </c>
      <c r="D7" s="56">
        <f>SUM(D8,D18,D20)</f>
        <v>773.82999999999993</v>
      </c>
      <c r="E7" s="56">
        <f>SUM(E8,E18,E20)</f>
        <v>14.82</v>
      </c>
      <c r="J7" s="57"/>
    </row>
    <row r="8" spans="1:11" s="52" customFormat="1" ht="20.100000000000001" customHeight="1">
      <c r="A8" s="58" t="s">
        <v>340</v>
      </c>
      <c r="B8" s="59" t="s">
        <v>341</v>
      </c>
      <c r="C8" s="60">
        <f>SUM(C9:C17)</f>
        <v>710.42</v>
      </c>
      <c r="D8" s="60">
        <f t="shared" ref="D8:E8" si="0">SUM(D9:D17)</f>
        <v>710.42</v>
      </c>
      <c r="E8" s="60">
        <f t="shared" si="0"/>
        <v>0</v>
      </c>
      <c r="G8" s="57"/>
    </row>
    <row r="9" spans="1:11" s="52" customFormat="1" ht="20.100000000000001" customHeight="1">
      <c r="A9" s="58" t="s">
        <v>342</v>
      </c>
      <c r="B9" s="59" t="s">
        <v>343</v>
      </c>
      <c r="C9" s="56">
        <f>D9+E9</f>
        <v>227.18</v>
      </c>
      <c r="D9" s="56">
        <v>227.18</v>
      </c>
      <c r="E9" s="56"/>
      <c r="F9" s="57"/>
      <c r="G9" s="57"/>
      <c r="K9" s="57"/>
    </row>
    <row r="10" spans="1:11" s="52" customFormat="1" ht="20.100000000000001" customHeight="1">
      <c r="A10" s="58" t="s">
        <v>344</v>
      </c>
      <c r="B10" s="59" t="s">
        <v>345</v>
      </c>
      <c r="C10" s="56">
        <f t="shared" ref="C10:C23" si="1">D10+E10</f>
        <v>27.09</v>
      </c>
      <c r="D10" s="56">
        <v>27.09</v>
      </c>
      <c r="E10" s="56"/>
      <c r="F10" s="57"/>
      <c r="H10" s="57"/>
    </row>
    <row r="11" spans="1:11" s="52" customFormat="1" ht="20.100000000000001" customHeight="1">
      <c r="A11" s="58" t="s">
        <v>346</v>
      </c>
      <c r="B11" s="59" t="s">
        <v>347</v>
      </c>
      <c r="C11" s="56">
        <f t="shared" si="1"/>
        <v>127.36</v>
      </c>
      <c r="D11" s="56">
        <v>127.36</v>
      </c>
      <c r="E11" s="56"/>
      <c r="F11" s="57"/>
      <c r="G11" s="57"/>
      <c r="H11" s="57"/>
    </row>
    <row r="12" spans="1:11" s="52" customFormat="1" ht="20.100000000000001" customHeight="1">
      <c r="A12" s="58" t="s">
        <v>348</v>
      </c>
      <c r="B12" s="59" t="s">
        <v>349</v>
      </c>
      <c r="C12" s="56">
        <f t="shared" si="1"/>
        <v>73.92</v>
      </c>
      <c r="D12" s="56">
        <v>73.92</v>
      </c>
      <c r="E12" s="56"/>
      <c r="F12" s="57"/>
      <c r="J12" s="57"/>
    </row>
    <row r="13" spans="1:11" s="52" customFormat="1" ht="20.100000000000001" customHeight="1">
      <c r="A13" s="58" t="s">
        <v>350</v>
      </c>
      <c r="B13" s="59" t="s">
        <v>351</v>
      </c>
      <c r="C13" s="56">
        <f t="shared" si="1"/>
        <v>36.96</v>
      </c>
      <c r="D13" s="56">
        <v>36.96</v>
      </c>
      <c r="E13" s="56"/>
      <c r="F13" s="57"/>
      <c r="G13" s="57"/>
      <c r="K13" s="57"/>
    </row>
    <row r="14" spans="1:11" s="52" customFormat="1" ht="20.100000000000001" customHeight="1">
      <c r="A14" s="58" t="s">
        <v>352</v>
      </c>
      <c r="B14" s="59" t="s">
        <v>353</v>
      </c>
      <c r="C14" s="56">
        <f t="shared" si="1"/>
        <v>48.33</v>
      </c>
      <c r="D14" s="56">
        <v>48.33</v>
      </c>
      <c r="E14" s="56"/>
      <c r="F14" s="57"/>
      <c r="G14" s="57"/>
      <c r="H14" s="57"/>
      <c r="K14" s="57"/>
    </row>
    <row r="15" spans="1:11" s="52" customFormat="1" ht="20.100000000000001" customHeight="1">
      <c r="A15" s="58" t="s">
        <v>354</v>
      </c>
      <c r="B15" s="59" t="s">
        <v>355</v>
      </c>
      <c r="C15" s="56">
        <f t="shared" si="1"/>
        <v>96.64</v>
      </c>
      <c r="D15" s="56">
        <v>96.64</v>
      </c>
      <c r="E15" s="56"/>
      <c r="F15" s="57"/>
      <c r="G15" s="57"/>
      <c r="K15" s="57"/>
    </row>
    <row r="16" spans="1:11" s="52" customFormat="1" ht="20.100000000000001" customHeight="1">
      <c r="A16" s="58" t="s">
        <v>356</v>
      </c>
      <c r="B16" s="59" t="s">
        <v>357</v>
      </c>
      <c r="C16" s="56">
        <f t="shared" si="1"/>
        <v>52.01</v>
      </c>
      <c r="D16" s="56">
        <v>52.01</v>
      </c>
      <c r="E16" s="56"/>
      <c r="F16" s="57"/>
      <c r="G16" s="57"/>
      <c r="I16" s="57"/>
      <c r="K16" s="57"/>
    </row>
    <row r="17" spans="1:14" s="52" customFormat="1" ht="20.100000000000001" customHeight="1">
      <c r="A17" s="58" t="s">
        <v>358</v>
      </c>
      <c r="B17" s="59" t="s">
        <v>359</v>
      </c>
      <c r="C17" s="56">
        <f t="shared" si="1"/>
        <v>20.93</v>
      </c>
      <c r="D17" s="56">
        <v>20.93</v>
      </c>
      <c r="E17" s="56"/>
      <c r="F17" s="57"/>
      <c r="G17" s="57"/>
      <c r="K17" s="57"/>
    </row>
    <row r="18" spans="1:14" s="52" customFormat="1" ht="20.100000000000001" customHeight="1">
      <c r="A18" s="58" t="s">
        <v>360</v>
      </c>
      <c r="B18" s="59" t="s">
        <v>361</v>
      </c>
      <c r="C18" s="56">
        <f>D18+E18</f>
        <v>14.82</v>
      </c>
      <c r="D18" s="60">
        <f t="shared" ref="D18:E18" si="2">D19</f>
        <v>0</v>
      </c>
      <c r="E18" s="60">
        <f t="shared" si="2"/>
        <v>14.82</v>
      </c>
      <c r="F18" s="57"/>
      <c r="G18" s="57"/>
    </row>
    <row r="19" spans="1:14" s="52" customFormat="1" ht="20.100000000000001" customHeight="1">
      <c r="A19" s="58" t="s">
        <v>362</v>
      </c>
      <c r="B19" s="61" t="s">
        <v>363</v>
      </c>
      <c r="C19" s="56">
        <f t="shared" si="1"/>
        <v>14.82</v>
      </c>
      <c r="D19" s="56"/>
      <c r="E19" s="56">
        <v>14.82</v>
      </c>
      <c r="F19" s="57"/>
      <c r="G19" s="57"/>
      <c r="H19" s="57"/>
      <c r="I19" s="57"/>
    </row>
    <row r="20" spans="1:14" s="52" customFormat="1" ht="20.100000000000001" customHeight="1">
      <c r="A20" s="58" t="s">
        <v>364</v>
      </c>
      <c r="B20" s="59" t="s">
        <v>365</v>
      </c>
      <c r="C20" s="56">
        <f t="shared" si="1"/>
        <v>63.41</v>
      </c>
      <c r="D20" s="60">
        <f t="shared" ref="D20:E20" si="3">D21+D22+D23</f>
        <v>63.41</v>
      </c>
      <c r="E20" s="60">
        <f t="shared" si="3"/>
        <v>0</v>
      </c>
      <c r="F20" s="57"/>
      <c r="H20" s="57"/>
    </row>
    <row r="21" spans="1:14" s="52" customFormat="1" ht="20.100000000000001" customHeight="1">
      <c r="A21" s="58" t="s">
        <v>470</v>
      </c>
      <c r="B21" s="61" t="s">
        <v>471</v>
      </c>
      <c r="C21" s="56">
        <f t="shared" si="1"/>
        <v>4.78</v>
      </c>
      <c r="D21" s="56">
        <v>4.78</v>
      </c>
      <c r="E21" s="56"/>
      <c r="F21" s="57"/>
      <c r="G21" s="57"/>
    </row>
    <row r="22" spans="1:14" s="52" customFormat="1" ht="20.100000000000001" customHeight="1">
      <c r="A22" s="58" t="s">
        <v>366</v>
      </c>
      <c r="B22" s="61" t="s">
        <v>472</v>
      </c>
      <c r="C22" s="56">
        <f t="shared" si="1"/>
        <v>10.4</v>
      </c>
      <c r="D22" s="56">
        <v>10.4</v>
      </c>
      <c r="E22" s="56"/>
      <c r="F22" s="57"/>
      <c r="G22" s="57"/>
      <c r="H22" s="57"/>
    </row>
    <row r="23" spans="1:14" s="52" customFormat="1" ht="20.100000000000001" customHeight="1">
      <c r="A23" s="58" t="s">
        <v>367</v>
      </c>
      <c r="B23" s="61" t="s">
        <v>368</v>
      </c>
      <c r="C23" s="56">
        <f t="shared" si="1"/>
        <v>48.23</v>
      </c>
      <c r="D23" s="56">
        <v>48.23</v>
      </c>
      <c r="E23" s="56"/>
      <c r="F23" s="57"/>
    </row>
    <row r="24" spans="1:14" ht="20.100000000000001" customHeight="1">
      <c r="C24" s="48"/>
      <c r="D24" s="48"/>
      <c r="E24" s="48"/>
    </row>
    <row r="25" spans="1:14" ht="20.100000000000001" customHeight="1">
      <c r="D25" s="48"/>
      <c r="E25" s="48"/>
      <c r="F25" s="48"/>
      <c r="N25" s="48"/>
    </row>
  </sheetData>
  <mergeCells count="2">
    <mergeCell ref="A5:B5"/>
    <mergeCell ref="C5:E5"/>
  </mergeCells>
  <phoneticPr fontId="3" type="noConversion"/>
  <printOptions horizontalCentered="1"/>
  <pageMargins left="0" right="0" top="0" bottom="0.78740157480314954" header="0.49999999249075339" footer="0.49999999249075339"/>
  <pageSetup paperSize="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workbookViewId="0">
      <selection activeCell="F15" sqref="F15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spans="1:12" ht="20.100000000000001" customHeight="1">
      <c r="A1" s="39" t="s">
        <v>369</v>
      </c>
      <c r="L1" s="62"/>
    </row>
    <row r="2" spans="1:12" ht="33">
      <c r="A2" s="129" t="s">
        <v>473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100000000000001" customHeight="1">
      <c r="A3" s="43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0.100000000000001" customHeight="1">
      <c r="A4" s="52"/>
      <c r="B4" s="52"/>
      <c r="C4" s="52"/>
      <c r="D4" s="52"/>
      <c r="E4" s="52"/>
      <c r="F4" s="52" t="s">
        <v>409</v>
      </c>
      <c r="G4" s="52"/>
      <c r="H4" s="52"/>
      <c r="I4" s="52"/>
      <c r="J4" s="52"/>
      <c r="K4" s="52"/>
      <c r="L4" s="64"/>
    </row>
    <row r="5" spans="1:12" ht="20.100000000000001" customHeight="1">
      <c r="A5" s="150" t="s">
        <v>399</v>
      </c>
      <c r="B5" s="150"/>
      <c r="C5" s="150"/>
      <c r="D5" s="150"/>
      <c r="E5" s="150"/>
      <c r="F5" s="150"/>
    </row>
    <row r="6" spans="1:12" ht="14.25" customHeight="1">
      <c r="A6" s="151" t="s">
        <v>316</v>
      </c>
      <c r="B6" s="153" t="s">
        <v>370</v>
      </c>
      <c r="C6" s="155" t="s">
        <v>371</v>
      </c>
      <c r="D6" s="155"/>
      <c r="E6" s="156"/>
      <c r="F6" s="155" t="s">
        <v>372</v>
      </c>
    </row>
    <row r="7" spans="1:12" ht="28.5">
      <c r="A7" s="152"/>
      <c r="B7" s="154"/>
      <c r="C7" s="67" t="s">
        <v>331</v>
      </c>
      <c r="D7" s="66" t="s">
        <v>373</v>
      </c>
      <c r="E7" s="68" t="s">
        <v>374</v>
      </c>
      <c r="F7" s="157"/>
    </row>
    <row r="8" spans="1:12" ht="20.100000000000001" customHeight="1">
      <c r="A8" s="69"/>
      <c r="B8" s="56"/>
      <c r="C8" s="70"/>
      <c r="D8" s="71"/>
      <c r="E8" s="69"/>
      <c r="F8" s="56"/>
    </row>
    <row r="9" spans="1:12" ht="22.5" customHeight="1">
      <c r="B9" s="48"/>
      <c r="G9" s="48"/>
      <c r="H9" s="48"/>
      <c r="I9" s="48"/>
      <c r="J9" s="48"/>
      <c r="K9" s="48"/>
      <c r="L9" s="48"/>
    </row>
    <row r="10" spans="1:12" ht="12.75" customHeight="1">
      <c r="A10" s="40" t="s">
        <v>474</v>
      </c>
      <c r="G10" s="48"/>
      <c r="H10" s="48"/>
      <c r="I10" s="48"/>
      <c r="J10" s="48"/>
      <c r="K10" s="48"/>
      <c r="L10" s="48"/>
    </row>
    <row r="11" spans="1:12" ht="12.75" customHeight="1">
      <c r="G11" s="48"/>
      <c r="H11" s="48"/>
      <c r="I11" s="48"/>
      <c r="J11" s="48"/>
      <c r="K11" s="48"/>
      <c r="L11" s="48"/>
    </row>
    <row r="12" spans="1:12" ht="12.75" customHeight="1">
      <c r="G12" s="48"/>
      <c r="H12" s="48"/>
      <c r="I12" s="48"/>
      <c r="L12" s="48"/>
    </row>
    <row r="13" spans="1:12" ht="12.75" customHeight="1">
      <c r="F13" s="48"/>
      <c r="G13" s="48"/>
      <c r="H13" s="48"/>
      <c r="I13" s="48"/>
      <c r="J13" s="48"/>
      <c r="K13" s="48"/>
    </row>
    <row r="14" spans="1:12" ht="12.75" customHeight="1">
      <c r="D14" s="48"/>
      <c r="G14" s="48"/>
      <c r="H14" s="48"/>
      <c r="I14" s="48"/>
    </row>
    <row r="15" spans="1:12" ht="12.75" customHeight="1">
      <c r="J15" s="48"/>
    </row>
    <row r="16" spans="1:12" ht="12.75" customHeight="1">
      <c r="K16" s="48"/>
      <c r="L16" s="48"/>
    </row>
    <row r="20" spans="8:8" ht="12.75" customHeight="1">
      <c r="H20" s="48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16" sqref="C16"/>
    </sheetView>
  </sheetViews>
  <sheetFormatPr defaultColWidth="6.875" defaultRowHeight="12.75" customHeight="1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spans="1:5" ht="20.100000000000001" customHeight="1">
      <c r="A1" s="39" t="s">
        <v>375</v>
      </c>
      <c r="E1" s="72"/>
    </row>
    <row r="2" spans="1:5" ht="33">
      <c r="A2" s="63" t="s">
        <v>476</v>
      </c>
      <c r="B2" s="42"/>
      <c r="C2" s="42"/>
      <c r="D2" s="42"/>
      <c r="E2" s="42"/>
    </row>
    <row r="3" spans="1:5" ht="20.100000000000001" customHeight="1">
      <c r="A3" s="42"/>
      <c r="B3" s="42"/>
      <c r="C3" s="42"/>
      <c r="D3" s="42"/>
      <c r="E3" s="42"/>
    </row>
    <row r="4" spans="1:5" ht="20.100000000000001" customHeight="1">
      <c r="A4" s="73"/>
      <c r="B4" s="74"/>
      <c r="C4" s="74"/>
      <c r="D4" s="74"/>
      <c r="E4" s="75" t="s">
        <v>311</v>
      </c>
    </row>
    <row r="5" spans="1:5" ht="20.100000000000001" customHeight="1">
      <c r="A5" s="150" t="s">
        <v>329</v>
      </c>
      <c r="B5" s="158" t="s">
        <v>330</v>
      </c>
      <c r="C5" s="150" t="s">
        <v>376</v>
      </c>
      <c r="D5" s="150"/>
      <c r="E5" s="150"/>
    </row>
    <row r="6" spans="1:5" ht="20.100000000000001" customHeight="1">
      <c r="A6" s="157"/>
      <c r="B6" s="157"/>
      <c r="C6" s="65" t="s">
        <v>316</v>
      </c>
      <c r="D6" s="65" t="s">
        <v>332</v>
      </c>
      <c r="E6" s="65" t="s">
        <v>333</v>
      </c>
    </row>
    <row r="7" spans="1:5" ht="20.100000000000001" customHeight="1">
      <c r="A7" s="76"/>
      <c r="B7" s="77"/>
      <c r="C7" s="71"/>
      <c r="D7" s="69"/>
      <c r="E7" s="56"/>
    </row>
    <row r="8" spans="1:5" ht="20.25" customHeight="1">
      <c r="A8" s="122" t="s">
        <v>475</v>
      </c>
      <c r="B8" s="48"/>
      <c r="C8" s="48"/>
      <c r="D8" s="48"/>
      <c r="E8" s="48"/>
    </row>
    <row r="9" spans="1:5" ht="20.25" customHeight="1">
      <c r="A9" s="48"/>
      <c r="B9" s="48"/>
      <c r="C9" s="48"/>
      <c r="D9" s="48"/>
      <c r="E9" s="48"/>
    </row>
    <row r="10" spans="1:5" ht="12.75" customHeight="1">
      <c r="A10" s="48"/>
      <c r="B10" s="48"/>
      <c r="C10" s="48"/>
      <c r="E10" s="48"/>
    </row>
    <row r="11" spans="1:5" ht="12.75" customHeight="1">
      <c r="A11" s="48"/>
      <c r="B11" s="48"/>
      <c r="C11" s="48"/>
      <c r="D11" s="48"/>
      <c r="E11" s="48"/>
    </row>
    <row r="12" spans="1:5" ht="12.75" customHeight="1">
      <c r="A12" s="48"/>
      <c r="B12" s="48"/>
      <c r="C12" s="48"/>
      <c r="E12" s="48"/>
    </row>
    <row r="13" spans="1:5" ht="12.75" customHeight="1">
      <c r="A13" s="48"/>
      <c r="B13" s="48"/>
      <c r="D13" s="48"/>
      <c r="E13" s="48"/>
    </row>
    <row r="14" spans="1:5" ht="12.75" customHeight="1">
      <c r="A14" s="48"/>
      <c r="E14" s="48"/>
    </row>
    <row r="15" spans="1:5" ht="12.75" customHeight="1">
      <c r="B15" s="48"/>
    </row>
    <row r="16" spans="1:5" ht="12.75" customHeight="1">
      <c r="B16" s="48"/>
    </row>
    <row r="17" spans="2:4" ht="12.75" customHeight="1">
      <c r="B17" s="48"/>
    </row>
    <row r="18" spans="2:4" ht="12.75" customHeight="1">
      <c r="B18" s="48"/>
    </row>
    <row r="19" spans="2:4" ht="12.75" customHeight="1">
      <c r="B19" s="48"/>
    </row>
    <row r="20" spans="2:4" ht="12.75" customHeight="1">
      <c r="B20" s="48"/>
    </row>
    <row r="22" spans="2:4" ht="12.75" customHeight="1">
      <c r="B22" s="48"/>
    </row>
    <row r="23" spans="2:4" ht="12.75" customHeight="1">
      <c r="B23" s="48"/>
    </row>
    <row r="25" spans="2:4" ht="12.75" customHeight="1">
      <c r="B25" s="48"/>
    </row>
    <row r="26" spans="2:4" ht="12.75" customHeight="1">
      <c r="B26" s="48"/>
    </row>
    <row r="27" spans="2:4" ht="12.75" customHeight="1">
      <c r="D27" s="48"/>
    </row>
  </sheetData>
  <mergeCells count="3">
    <mergeCell ref="A5:A6"/>
    <mergeCell ref="B5:B6"/>
    <mergeCell ref="C5:E5"/>
  </mergeCells>
  <phoneticPr fontId="3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7"/>
  <sheetViews>
    <sheetView showGridLines="0" showZeros="0" tabSelected="1" zoomScale="90" zoomScaleNormal="90" workbookViewId="0">
      <selection activeCell="A7" sqref="A7"/>
    </sheetView>
  </sheetViews>
  <sheetFormatPr defaultColWidth="6.875" defaultRowHeight="20.10000000000000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spans="1:251" ht="20.100000000000001" customHeight="1">
      <c r="A1" s="39" t="s">
        <v>377</v>
      </c>
      <c r="B1" s="78"/>
      <c r="C1" s="79"/>
      <c r="D1" s="72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</row>
    <row r="2" spans="1:251" ht="33">
      <c r="A2" s="80" t="s">
        <v>477</v>
      </c>
      <c r="B2" s="81"/>
      <c r="C2" s="82"/>
      <c r="D2" s="81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</row>
    <row r="3" spans="1:251" ht="20.100000000000001" customHeight="1">
      <c r="A3" s="81"/>
      <c r="B3" s="81"/>
      <c r="C3" s="82"/>
      <c r="D3" s="81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</row>
    <row r="4" spans="1:251" ht="20.100000000000001" customHeight="1">
      <c r="A4" s="44"/>
      <c r="B4" s="83"/>
      <c r="C4" s="84"/>
      <c r="D4" s="64" t="s">
        <v>311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spans="1:251" ht="23.25" customHeight="1">
      <c r="A5" s="150" t="s">
        <v>312</v>
      </c>
      <c r="B5" s="150"/>
      <c r="C5" s="150" t="s">
        <v>313</v>
      </c>
      <c r="D5" s="150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spans="1:251" ht="24" customHeight="1">
      <c r="A6" s="47" t="s">
        <v>314</v>
      </c>
      <c r="B6" s="85" t="s">
        <v>315</v>
      </c>
      <c r="C6" s="47" t="s">
        <v>314</v>
      </c>
      <c r="D6" s="47" t="s">
        <v>315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spans="1:251" ht="20.100000000000001" customHeight="1">
      <c r="A7" s="86" t="s">
        <v>512</v>
      </c>
      <c r="B7" s="87">
        <v>4719.83</v>
      </c>
      <c r="C7" s="88" t="s">
        <v>483</v>
      </c>
      <c r="D7" s="8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spans="1:251" ht="20.100000000000001" customHeight="1">
      <c r="A8" s="90" t="s">
        <v>378</v>
      </c>
      <c r="B8" s="56"/>
      <c r="C8" s="91" t="s">
        <v>484</v>
      </c>
      <c r="D8" s="92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spans="1:251" ht="20.100000000000001" customHeight="1">
      <c r="A9" s="93" t="s">
        <v>379</v>
      </c>
      <c r="B9" s="87"/>
      <c r="C9" s="91" t="s">
        <v>485</v>
      </c>
      <c r="D9" s="92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spans="1:251" ht="20.100000000000001" customHeight="1">
      <c r="A10" s="94" t="s">
        <v>401</v>
      </c>
      <c r="B10" s="95">
        <v>12367.75</v>
      </c>
      <c r="C10" s="91" t="s">
        <v>486</v>
      </c>
      <c r="D10" s="92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spans="1:251" ht="20.100000000000001" customHeight="1">
      <c r="A11" s="94" t="s">
        <v>402</v>
      </c>
      <c r="B11" s="95"/>
      <c r="C11" s="91" t="s">
        <v>487</v>
      </c>
      <c r="D11" s="92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spans="1:251" ht="20.100000000000001" customHeight="1">
      <c r="A12" s="94" t="s">
        <v>403</v>
      </c>
      <c r="B12" s="56"/>
      <c r="C12" s="96" t="s">
        <v>488</v>
      </c>
      <c r="D12" s="92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spans="1:251" ht="20.100000000000001" customHeight="1">
      <c r="A13" s="94"/>
      <c r="B13" s="56"/>
      <c r="C13" s="96" t="s">
        <v>489</v>
      </c>
      <c r="D13" s="92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spans="1:251" ht="20.100000000000001" customHeight="1">
      <c r="A14" s="94"/>
      <c r="B14" s="56"/>
      <c r="C14" s="96" t="s">
        <v>490</v>
      </c>
      <c r="D14" s="92">
        <v>282.70000000000005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spans="1:251" ht="20.100000000000001" customHeight="1">
      <c r="A15" s="94"/>
      <c r="B15" s="56"/>
      <c r="C15" s="96" t="s">
        <v>491</v>
      </c>
      <c r="D15" s="92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spans="1:251" ht="20.100000000000001" customHeight="1">
      <c r="A16" s="94"/>
      <c r="B16" s="56"/>
      <c r="C16" s="96" t="s">
        <v>492</v>
      </c>
      <c r="D16" s="92">
        <v>16631.82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</row>
    <row r="17" spans="1:251" ht="20.100000000000001" customHeight="1">
      <c r="A17" s="94"/>
      <c r="B17" s="56"/>
      <c r="C17" s="96" t="s">
        <v>493</v>
      </c>
      <c r="D17" s="92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</row>
    <row r="18" spans="1:251" ht="20.100000000000001" customHeight="1">
      <c r="A18" s="94"/>
      <c r="B18" s="56"/>
      <c r="C18" s="96" t="s">
        <v>494</v>
      </c>
      <c r="D18" s="92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</row>
    <row r="19" spans="1:251" ht="20.100000000000001" customHeight="1">
      <c r="A19" s="94"/>
      <c r="B19" s="56"/>
      <c r="C19" s="96" t="s">
        <v>495</v>
      </c>
      <c r="D19" s="92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</row>
    <row r="20" spans="1:251" ht="20.100000000000001" customHeight="1">
      <c r="A20" s="94"/>
      <c r="B20" s="56"/>
      <c r="C20" s="96" t="s">
        <v>496</v>
      </c>
      <c r="D20" s="9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</row>
    <row r="21" spans="1:251" ht="20.100000000000001" customHeight="1">
      <c r="A21" s="94"/>
      <c r="B21" s="56"/>
      <c r="C21" s="96" t="s">
        <v>497</v>
      </c>
      <c r="D21" s="9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</row>
    <row r="22" spans="1:251" ht="20.100000000000001" customHeight="1">
      <c r="A22" s="94"/>
      <c r="B22" s="56"/>
      <c r="C22" s="96" t="s">
        <v>498</v>
      </c>
      <c r="D22" s="9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</row>
    <row r="23" spans="1:251" ht="20.100000000000001" customHeight="1">
      <c r="A23" s="94"/>
      <c r="B23" s="56"/>
      <c r="C23" s="96" t="s">
        <v>499</v>
      </c>
      <c r="D23" s="92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</row>
    <row r="24" spans="1:251" ht="20.100000000000001" customHeight="1">
      <c r="A24" s="94"/>
      <c r="B24" s="56"/>
      <c r="C24" s="96" t="s">
        <v>500</v>
      </c>
      <c r="D24" s="9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</row>
    <row r="25" spans="1:251" ht="20.100000000000001" customHeight="1">
      <c r="A25" s="94"/>
      <c r="B25" s="56"/>
      <c r="C25" s="96" t="s">
        <v>501</v>
      </c>
      <c r="D25" s="92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</row>
    <row r="26" spans="1:251" ht="20.100000000000001" customHeight="1">
      <c r="A26" s="94"/>
      <c r="B26" s="56"/>
      <c r="C26" s="96" t="s">
        <v>502</v>
      </c>
      <c r="D26" s="92">
        <v>173.06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</row>
    <row r="27" spans="1:251" ht="20.100000000000001" customHeight="1">
      <c r="A27" s="94"/>
      <c r="B27" s="56"/>
      <c r="C27" s="96" t="s">
        <v>503</v>
      </c>
      <c r="D27" s="9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</row>
    <row r="28" spans="1:251" ht="20.100000000000001" customHeight="1">
      <c r="A28" s="94"/>
      <c r="B28" s="56"/>
      <c r="C28" s="96" t="s">
        <v>504</v>
      </c>
      <c r="D28" s="9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</row>
    <row r="29" spans="1:251" ht="20.100000000000001" customHeight="1">
      <c r="A29" s="94"/>
      <c r="B29" s="56"/>
      <c r="C29" s="96" t="s">
        <v>505</v>
      </c>
      <c r="D29" s="9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</row>
    <row r="30" spans="1:251" ht="20.100000000000001" customHeight="1">
      <c r="A30" s="94"/>
      <c r="B30" s="56"/>
      <c r="C30" s="96" t="s">
        <v>506</v>
      </c>
      <c r="D30" s="9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</row>
    <row r="31" spans="1:251" ht="20.100000000000001" customHeight="1">
      <c r="A31" s="94"/>
      <c r="B31" s="56"/>
      <c r="C31" s="96" t="s">
        <v>507</v>
      </c>
      <c r="D31" s="92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</row>
    <row r="32" spans="1:251" ht="20.100000000000001" customHeight="1">
      <c r="A32" s="94"/>
      <c r="B32" s="56"/>
      <c r="C32" s="96" t="s">
        <v>508</v>
      </c>
      <c r="D32" s="92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</row>
    <row r="33" spans="1:251" ht="20.100000000000001" customHeight="1">
      <c r="A33" s="94"/>
      <c r="B33" s="56"/>
      <c r="C33" s="96" t="s">
        <v>509</v>
      </c>
      <c r="D33" s="9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</row>
    <row r="34" spans="1:251" ht="20.100000000000001" customHeight="1">
      <c r="A34" s="94"/>
      <c r="B34" s="56"/>
      <c r="C34" s="96" t="s">
        <v>510</v>
      </c>
      <c r="D34" s="92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</row>
    <row r="35" spans="1:251" ht="20.100000000000001" customHeight="1">
      <c r="A35" s="94"/>
      <c r="B35" s="56"/>
      <c r="C35" s="96" t="s">
        <v>511</v>
      </c>
      <c r="D35" s="9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</row>
    <row r="36" spans="1:251" ht="20.100000000000001" customHeight="1">
      <c r="A36" s="98"/>
      <c r="B36" s="60"/>
      <c r="C36" s="99"/>
      <c r="D36" s="10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</row>
    <row r="37" spans="1:251" ht="20.100000000000001" customHeight="1">
      <c r="A37" s="101" t="s">
        <v>380</v>
      </c>
      <c r="B37" s="102">
        <f>SUM(B7:B12)</f>
        <v>17087.580000000002</v>
      </c>
      <c r="C37" s="103" t="s">
        <v>381</v>
      </c>
      <c r="D37" s="100">
        <f>SUM(D7:D35)</f>
        <v>17087.580000000002</v>
      </c>
      <c r="F37" s="4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</row>
    <row r="38" spans="1:251" ht="20.100000000000001" customHeight="1">
      <c r="A38" s="94" t="s">
        <v>382</v>
      </c>
      <c r="B38" s="102"/>
      <c r="C38" s="91" t="s">
        <v>383</v>
      </c>
      <c r="D38" s="100">
        <f>B40-D37</f>
        <v>0</v>
      </c>
      <c r="E38" s="48"/>
      <c r="F38" s="4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</row>
    <row r="39" spans="1:251" ht="20.100000000000001" customHeight="1">
      <c r="A39" s="94" t="s">
        <v>384</v>
      </c>
      <c r="B39" s="56"/>
      <c r="C39" s="96"/>
      <c r="D39" s="100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</row>
    <row r="40" spans="1:251" ht="20.100000000000001" customHeight="1">
      <c r="A40" s="104" t="s">
        <v>385</v>
      </c>
      <c r="B40" s="105">
        <f>B37+B38+B39</f>
        <v>17087.580000000002</v>
      </c>
      <c r="C40" s="99" t="s">
        <v>386</v>
      </c>
      <c r="D40" s="100">
        <f>D37+D38</f>
        <v>17087.580000000002</v>
      </c>
      <c r="E40" s="48"/>
    </row>
    <row r="47" spans="1:251" ht="20.100000000000001" customHeight="1">
      <c r="C47" s="48"/>
    </row>
  </sheetData>
  <mergeCells count="2">
    <mergeCell ref="A5:B5"/>
    <mergeCell ref="C5:D5"/>
  </mergeCells>
  <phoneticPr fontId="3" type="noConversion"/>
  <printOptions horizontalCentered="1"/>
  <pageMargins left="0" right="0" top="0" bottom="0" header="0.49999999249075339" footer="0.49999999249075339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B29" sqref="B29"/>
    </sheetView>
  </sheetViews>
  <sheetFormatPr defaultColWidth="6.875" defaultRowHeight="12.75" customHeight="1"/>
  <cols>
    <col min="1" max="1" width="12.75" style="40" bestFit="1" customWidth="1"/>
    <col min="2" max="2" width="40.5" style="40" bestFit="1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spans="1:12" ht="20.100000000000001" customHeight="1">
      <c r="A1" s="39" t="s">
        <v>387</v>
      </c>
      <c r="L1" s="106"/>
    </row>
    <row r="2" spans="1:12" ht="27" customHeight="1">
      <c r="A2" s="107" t="s">
        <v>478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20.100000000000001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20.100000000000001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1" t="s">
        <v>311</v>
      </c>
    </row>
    <row r="5" spans="1:12" ht="24" customHeight="1">
      <c r="A5" s="150" t="s">
        <v>388</v>
      </c>
      <c r="B5" s="150"/>
      <c r="C5" s="160" t="s">
        <v>316</v>
      </c>
      <c r="D5" s="161" t="s">
        <v>384</v>
      </c>
      <c r="E5" s="161" t="s">
        <v>389</v>
      </c>
      <c r="F5" s="161" t="s">
        <v>378</v>
      </c>
      <c r="G5" s="161" t="s">
        <v>379</v>
      </c>
      <c r="H5" s="159" t="s">
        <v>401</v>
      </c>
      <c r="I5" s="160"/>
      <c r="J5" s="161" t="s">
        <v>402</v>
      </c>
      <c r="K5" s="161" t="s">
        <v>403</v>
      </c>
      <c r="L5" s="153" t="s">
        <v>382</v>
      </c>
    </row>
    <row r="6" spans="1:12" ht="27" customHeight="1">
      <c r="A6" s="112" t="s">
        <v>329</v>
      </c>
      <c r="B6" s="113" t="s">
        <v>330</v>
      </c>
      <c r="C6" s="154"/>
      <c r="D6" s="154"/>
      <c r="E6" s="154"/>
      <c r="F6" s="154"/>
      <c r="G6" s="154"/>
      <c r="H6" s="123" t="s">
        <v>404</v>
      </c>
      <c r="I6" s="123" t="s">
        <v>405</v>
      </c>
      <c r="J6" s="154"/>
      <c r="K6" s="154"/>
      <c r="L6" s="154"/>
    </row>
    <row r="7" spans="1:12" ht="20.100000000000001" customHeight="1">
      <c r="A7" s="114"/>
      <c r="B7" s="145" t="s">
        <v>316</v>
      </c>
      <c r="C7" s="70">
        <f>SUM(D7:L7)</f>
        <v>17087.580000000002</v>
      </c>
      <c r="D7" s="70"/>
      <c r="E7" s="71">
        <f>E8+E14+E21</f>
        <v>4719.83</v>
      </c>
      <c r="F7" s="56"/>
      <c r="G7" s="71"/>
      <c r="H7" s="69">
        <f>H8+H14+H21</f>
        <v>12367.75</v>
      </c>
      <c r="I7" s="69"/>
      <c r="J7" s="56"/>
      <c r="K7" s="71"/>
      <c r="L7" s="56"/>
    </row>
    <row r="8" spans="1:12" ht="20.100000000000001" customHeight="1">
      <c r="A8" s="135">
        <v>208</v>
      </c>
      <c r="B8" s="136" t="s">
        <v>435</v>
      </c>
      <c r="C8" s="70">
        <f t="shared" ref="C8:C24" si="0">SUM(D8:L8)</f>
        <v>282.70000000000005</v>
      </c>
      <c r="D8" s="70"/>
      <c r="E8" s="71">
        <v>115.66</v>
      </c>
      <c r="F8" s="56"/>
      <c r="G8" s="71"/>
      <c r="H8" s="69">
        <f>H9+H12</f>
        <v>167.04000000000002</v>
      </c>
      <c r="I8" s="69"/>
      <c r="J8" s="56"/>
      <c r="K8" s="71"/>
      <c r="L8" s="56"/>
    </row>
    <row r="9" spans="1:12" ht="20.100000000000001" customHeight="1">
      <c r="A9" s="135" t="s">
        <v>436</v>
      </c>
      <c r="B9" s="136" t="s">
        <v>437</v>
      </c>
      <c r="C9" s="70">
        <f t="shared" si="0"/>
        <v>277.92</v>
      </c>
      <c r="D9" s="70"/>
      <c r="E9" s="71">
        <v>110.88</v>
      </c>
      <c r="F9" s="56"/>
      <c r="G9" s="71"/>
      <c r="H9" s="69">
        <f>H10+H11</f>
        <v>167.04000000000002</v>
      </c>
      <c r="I9" s="69"/>
      <c r="J9" s="56"/>
      <c r="K9" s="71"/>
      <c r="L9" s="56"/>
    </row>
    <row r="10" spans="1:12" ht="20.100000000000001" customHeight="1">
      <c r="A10" s="135" t="s">
        <v>438</v>
      </c>
      <c r="B10" s="136" t="s">
        <v>439</v>
      </c>
      <c r="C10" s="70">
        <f t="shared" si="0"/>
        <v>183.15</v>
      </c>
      <c r="D10" s="70"/>
      <c r="E10" s="71">
        <v>73.92</v>
      </c>
      <c r="F10" s="56"/>
      <c r="G10" s="71"/>
      <c r="H10" s="69">
        <v>109.23</v>
      </c>
      <c r="I10" s="69"/>
      <c r="J10" s="56"/>
      <c r="K10" s="71"/>
      <c r="L10" s="56"/>
    </row>
    <row r="11" spans="1:12" ht="20.100000000000001" customHeight="1">
      <c r="A11" s="135" t="s">
        <v>441</v>
      </c>
      <c r="B11" s="136" t="s">
        <v>440</v>
      </c>
      <c r="C11" s="70">
        <f t="shared" si="0"/>
        <v>94.77000000000001</v>
      </c>
      <c r="D11" s="70"/>
      <c r="E11" s="71">
        <v>36.96</v>
      </c>
      <c r="F11" s="56"/>
      <c r="G11" s="71"/>
      <c r="H11" s="69">
        <v>57.81</v>
      </c>
      <c r="I11" s="69"/>
      <c r="J11" s="56"/>
      <c r="K11" s="71"/>
      <c r="L11" s="56"/>
    </row>
    <row r="12" spans="1:12" ht="20.100000000000001" customHeight="1">
      <c r="A12" s="135" t="s">
        <v>446</v>
      </c>
      <c r="B12" s="136" t="s">
        <v>447</v>
      </c>
      <c r="C12" s="70">
        <f t="shared" si="0"/>
        <v>4.78</v>
      </c>
      <c r="D12" s="70"/>
      <c r="E12" s="71">
        <v>4.78</v>
      </c>
      <c r="F12" s="56"/>
      <c r="G12" s="71"/>
      <c r="H12" s="69">
        <f>H13</f>
        <v>0</v>
      </c>
      <c r="I12" s="69"/>
      <c r="J12" s="56"/>
      <c r="K12" s="71"/>
      <c r="L12" s="56"/>
    </row>
    <row r="13" spans="1:12" ht="20.100000000000001" customHeight="1">
      <c r="A13" s="135" t="s">
        <v>448</v>
      </c>
      <c r="B13" s="136" t="s">
        <v>449</v>
      </c>
      <c r="C13" s="70">
        <f t="shared" si="0"/>
        <v>4.78</v>
      </c>
      <c r="D13" s="70"/>
      <c r="E13" s="71">
        <v>4.78</v>
      </c>
      <c r="F13" s="56"/>
      <c r="G13" s="71"/>
      <c r="H13" s="69">
        <v>0</v>
      </c>
      <c r="I13" s="69"/>
      <c r="J13" s="56"/>
      <c r="K13" s="71"/>
      <c r="L13" s="56"/>
    </row>
    <row r="14" spans="1:12" ht="20.100000000000001" customHeight="1">
      <c r="A14" s="135" t="s">
        <v>442</v>
      </c>
      <c r="B14" s="136" t="s">
        <v>443</v>
      </c>
      <c r="C14" s="70">
        <f t="shared" si="0"/>
        <v>16631.82</v>
      </c>
      <c r="D14" s="70"/>
      <c r="E14" s="71">
        <v>4480.4400000000005</v>
      </c>
      <c r="F14" s="56"/>
      <c r="G14" s="71"/>
      <c r="H14" s="69">
        <f>H15+H17+H19</f>
        <v>12151.38</v>
      </c>
      <c r="I14" s="69"/>
      <c r="J14" s="56"/>
      <c r="K14" s="71"/>
      <c r="L14" s="56"/>
    </row>
    <row r="15" spans="1:12" ht="20.100000000000001" customHeight="1">
      <c r="A15" s="135" t="s">
        <v>450</v>
      </c>
      <c r="B15" s="136" t="s">
        <v>451</v>
      </c>
      <c r="C15" s="70">
        <f t="shared" si="0"/>
        <v>15691.85</v>
      </c>
      <c r="D15" s="70"/>
      <c r="E15" s="71">
        <v>3647.53</v>
      </c>
      <c r="F15" s="56"/>
      <c r="G15" s="71"/>
      <c r="H15" s="69">
        <f>H16</f>
        <v>12044.32</v>
      </c>
      <c r="I15" s="69"/>
      <c r="J15" s="56"/>
      <c r="K15" s="71"/>
      <c r="L15" s="56"/>
    </row>
    <row r="16" spans="1:12" ht="20.100000000000001" customHeight="1">
      <c r="A16" s="135" t="s">
        <v>452</v>
      </c>
      <c r="B16" s="136" t="s">
        <v>453</v>
      </c>
      <c r="C16" s="70">
        <f t="shared" si="0"/>
        <v>15691.85</v>
      </c>
      <c r="D16" s="70"/>
      <c r="E16" s="71">
        <v>3647.53</v>
      </c>
      <c r="F16" s="56"/>
      <c r="G16" s="71"/>
      <c r="H16" s="69">
        <v>12044.32</v>
      </c>
      <c r="I16" s="69"/>
      <c r="J16" s="56"/>
      <c r="K16" s="71"/>
      <c r="L16" s="56"/>
    </row>
    <row r="17" spans="1:12" ht="20.100000000000001" customHeight="1">
      <c r="A17" s="135" t="s">
        <v>454</v>
      </c>
      <c r="B17" s="136" t="s">
        <v>455</v>
      </c>
      <c r="C17" s="70">
        <f t="shared" si="0"/>
        <v>722.17</v>
      </c>
      <c r="D17" s="70"/>
      <c r="E17" s="71">
        <v>722.17</v>
      </c>
      <c r="F17" s="56"/>
      <c r="G17" s="71"/>
      <c r="H17" s="69">
        <f>H18</f>
        <v>0</v>
      </c>
      <c r="I17" s="69"/>
      <c r="J17" s="56"/>
      <c r="K17" s="71"/>
      <c r="L17" s="56"/>
    </row>
    <row r="18" spans="1:12" ht="20.100000000000001" customHeight="1">
      <c r="A18" s="135" t="s">
        <v>456</v>
      </c>
      <c r="B18" s="136" t="s">
        <v>457</v>
      </c>
      <c r="C18" s="70">
        <f t="shared" si="0"/>
        <v>722.17</v>
      </c>
      <c r="D18" s="70"/>
      <c r="E18" s="71">
        <v>722.17</v>
      </c>
      <c r="F18" s="56"/>
      <c r="G18" s="71"/>
      <c r="H18" s="69"/>
      <c r="I18" s="69"/>
      <c r="J18" s="56"/>
      <c r="K18" s="71"/>
      <c r="L18" s="56"/>
    </row>
    <row r="19" spans="1:12" ht="20.100000000000001" customHeight="1">
      <c r="A19" s="135" t="s">
        <v>458</v>
      </c>
      <c r="B19" s="136" t="s">
        <v>459</v>
      </c>
      <c r="C19" s="70">
        <f t="shared" si="0"/>
        <v>217.8</v>
      </c>
      <c r="D19" s="70"/>
      <c r="E19" s="71">
        <v>110.74</v>
      </c>
      <c r="F19" s="56"/>
      <c r="G19" s="71"/>
      <c r="H19" s="69">
        <f>H20</f>
        <v>107.06</v>
      </c>
      <c r="I19" s="69"/>
      <c r="J19" s="56"/>
      <c r="K19" s="71"/>
      <c r="L19" s="56"/>
    </row>
    <row r="20" spans="1:12" ht="20.100000000000001" customHeight="1">
      <c r="A20" s="135" t="s">
        <v>460</v>
      </c>
      <c r="B20" s="136" t="s">
        <v>461</v>
      </c>
      <c r="C20" s="70">
        <f t="shared" si="0"/>
        <v>217.8</v>
      </c>
      <c r="D20" s="70"/>
      <c r="E20" s="71">
        <v>110.74</v>
      </c>
      <c r="F20" s="56"/>
      <c r="G20" s="71"/>
      <c r="H20" s="69">
        <v>107.06</v>
      </c>
      <c r="I20" s="69"/>
      <c r="J20" s="56"/>
      <c r="K20" s="71"/>
      <c r="L20" s="56"/>
    </row>
    <row r="21" spans="1:12" ht="20.100000000000001" customHeight="1">
      <c r="A21" s="135" t="s">
        <v>444</v>
      </c>
      <c r="B21" s="136" t="s">
        <v>445</v>
      </c>
      <c r="C21" s="70">
        <f t="shared" si="0"/>
        <v>173.06</v>
      </c>
      <c r="D21" s="70"/>
      <c r="E21" s="71">
        <v>123.73</v>
      </c>
      <c r="F21" s="56"/>
      <c r="G21" s="71"/>
      <c r="H21" s="69">
        <f>H22</f>
        <v>49.33</v>
      </c>
      <c r="I21" s="69"/>
      <c r="J21" s="56"/>
      <c r="K21" s="71"/>
      <c r="L21" s="56"/>
    </row>
    <row r="22" spans="1:12" ht="20.100000000000001" customHeight="1">
      <c r="A22" s="135" t="s">
        <v>462</v>
      </c>
      <c r="B22" s="136" t="s">
        <v>463</v>
      </c>
      <c r="C22" s="70">
        <f t="shared" si="0"/>
        <v>173.06</v>
      </c>
      <c r="D22" s="70"/>
      <c r="E22" s="71">
        <v>123.73</v>
      </c>
      <c r="F22" s="56"/>
      <c r="G22" s="71"/>
      <c r="H22" s="69">
        <f>H23+H24</f>
        <v>49.33</v>
      </c>
      <c r="I22" s="69"/>
      <c r="J22" s="56"/>
      <c r="K22" s="71"/>
      <c r="L22" s="56"/>
    </row>
    <row r="23" spans="1:12" ht="20.100000000000001" customHeight="1">
      <c r="A23" s="135" t="s">
        <v>464</v>
      </c>
      <c r="B23" s="136" t="s">
        <v>465</v>
      </c>
      <c r="C23" s="70">
        <f t="shared" si="0"/>
        <v>132.69999999999999</v>
      </c>
      <c r="D23" s="70"/>
      <c r="E23" s="71">
        <v>96.64</v>
      </c>
      <c r="F23" s="56"/>
      <c r="G23" s="71"/>
      <c r="H23" s="69">
        <v>36.06</v>
      </c>
      <c r="I23" s="69"/>
      <c r="J23" s="56"/>
      <c r="K23" s="71"/>
      <c r="L23" s="56"/>
    </row>
    <row r="24" spans="1:12" ht="20.100000000000001" customHeight="1">
      <c r="A24" s="135" t="s">
        <v>466</v>
      </c>
      <c r="B24" s="59" t="s">
        <v>467</v>
      </c>
      <c r="C24" s="70">
        <f t="shared" si="0"/>
        <v>40.36</v>
      </c>
      <c r="D24" s="70"/>
      <c r="E24" s="71">
        <v>27.09</v>
      </c>
      <c r="F24" s="56"/>
      <c r="G24" s="71"/>
      <c r="H24" s="69">
        <v>13.27</v>
      </c>
      <c r="I24" s="69"/>
      <c r="J24" s="56"/>
      <c r="K24" s="71"/>
      <c r="L24" s="56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" right="0" top="0.45" bottom="0.2" header="0.49999999249075339" footer="0.2"/>
  <pageSetup paperSize="9" scale="81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目录</vt:lpstr>
      <vt:lpstr>1 财政拨款收支预算总表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财政拨款收支预算总表'!Print_Area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2021-04-23T08:31:32Z</dcterms:modified>
</cp:coreProperties>
</file>