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371" windowWidth="16485" windowHeight="9840" tabRatio="861" activeTab="9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<sst xmlns="http://schemas.openxmlformats.org/spreadsheetml/2006/main" count="434" uniqueCount="277">
  <si>
    <t>单位:元</t>
  </si>
  <si>
    <t>收  入</t>
  </si>
  <si>
    <t>支  出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</si>
  <si>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</si>
  <si>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</si>
  <si>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</si>
  <si>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</si>
  <si>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</si>
  <si>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</si>
  <si>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</si>
  <si>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</si>
  <si>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</si>
  <si>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</si>
  <si>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</si>
  <si>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</si>
  <si>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</si>
  <si>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</si>
  <si>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</si>
  <si>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>（一）一般公共预算财政拨款</t>
  </si>
  <si>
    <t xml:space="preserve"> 科学技术支出</t>
  </si>
  <si>
    <t>（二）政府性基金预算财政拨款</t>
  </si>
  <si>
    <t xml:space="preserve"> 文化体育与传媒支出</t>
  </si>
  <si>
    <t>（三）国有资本经营预算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</si>
  <si>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</si>
  <si>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</si>
  <si>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</si>
  <si>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</si>
  <si>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</si>
  <si>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</si>
  <si>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</si>
  <si>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</si>
  <si>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</si>
  <si>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</si>
  <si>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</si>
  <si>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</si>
  <si>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</si>
  <si>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</si>
  <si>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</si>
  <si>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</si>
  <si>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</si>
  <si>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</si>
  <si>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</si>
  <si>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</si>
  <si>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</si>
  <si>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</si>
  <si>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收入总计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</si>
  <si>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</si>
  <si>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</si>
  <si>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</si>
  <si>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</si>
  <si>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</si>
  <si>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</si>
  <si>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</si>
  <si>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</si>
  <si>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</si>
  <si>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</si>
  <si>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</si>
  <si>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</si>
  <si>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</si>
  <si>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</si>
  <si>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</si>
  <si>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</si>
  <si>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</si>
  <si>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</si>
  <si>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</si>
  <si>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国有资本经营预算支出</t>
  </si>
  <si>
    <t>一般公共预算财政拨款收入</t>
  </si>
  <si>
    <t>政府性基金预算财政拨款收入</t>
  </si>
  <si>
    <t>外交支出</t>
  </si>
  <si>
    <t>国有资本经营预算财政拨款收入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</si>
  <si>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</si>
  <si>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</si>
  <si>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</si>
  <si>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</si>
  <si>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</si>
  <si>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</si>
  <si>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</si>
  <si>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</si>
  <si>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</si>
  <si>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</si>
  <si>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</si>
  <si>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</si>
  <si>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</si>
  <si>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</si>
  <si>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</si>
  <si>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</si>
  <si>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</si>
  <si>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</si>
  <si>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</si>
  <si>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</si>
  <si>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</si>
  <si>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</si>
  <si>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</si>
  <si>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</si>
  <si>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</si>
  <si>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</si>
  <si>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</si>
  <si>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</si>
  <si>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</si>
  <si>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</si>
  <si>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</si>
  <si>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</si>
  <si>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</si>
  <si>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</si>
  <si>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</si>
  <si>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</si>
  <si>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</si>
  <si>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</si>
  <si>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</si>
  <si>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编号</t>
  </si>
  <si>
    <t>工作表名</t>
  </si>
  <si>
    <t>国资经营预算拨款</t>
  </si>
  <si>
    <t>上级补助收入</t>
  </si>
  <si>
    <t>附属单位上缴收入</t>
  </si>
  <si>
    <t>一、本年收入合计</t>
  </si>
  <si>
    <t>一、本年支出合计</t>
  </si>
  <si>
    <t xml:space="preserve">收入总计    </t>
  </si>
  <si>
    <t xml:space="preserve"> 支出总计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</si>
  <si>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</si>
  <si>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</si>
  <si>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</si>
  <si>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</si>
  <si>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</si>
  <si>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</si>
  <si>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 xml:space="preserve"> 一、本年支出合计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</si>
  <si>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</si>
  <si>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</si>
  <si>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</si>
  <si>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</si>
  <si>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</si>
  <si>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</si>
  <si>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</si>
  <si>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</si>
  <si>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</si>
  <si>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</si>
  <si>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</si>
  <si>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208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</si>
  <si>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</si>
  <si>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</si>
  <si>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</si>
  <si>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</si>
  <si>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</si>
  <si>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</si>
  <si>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</si>
  <si>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</si>
  <si>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</si>
  <si>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  行政单位医疗</t>
  </si>
  <si>
    <t>301</t>
  </si>
  <si>
    <t>工资福利支出</t>
  </si>
  <si>
    <t>机关事业单位基本养老保险缴费</t>
  </si>
  <si>
    <t>职业年金缴费</t>
  </si>
  <si>
    <t>医疗费</t>
  </si>
  <si>
    <t>对个人和家庭的补助</t>
  </si>
  <si>
    <t>附件4</t>
  </si>
  <si>
    <t>2019年两江新区部门预算公开目录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</si>
  <si>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</si>
  <si>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</si>
  <si>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</si>
  <si>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</si>
  <si>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</si>
  <si>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</si>
  <si>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</si>
  <si>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</si>
  <si>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</si>
  <si>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2019年两江新区区级部门一般公共预算财政拨款支出预算表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</si>
  <si>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</si>
  <si>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</si>
  <si>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</si>
  <si>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</si>
  <si>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</si>
  <si>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</si>
  <si>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</si>
  <si>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</si>
  <si>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2019年预算数</t>
  </si>
  <si>
    <t>2019年基本支出</t>
  </si>
  <si>
    <t>2018年执行数</t>
  </si>
  <si>
    <t>注：2018年预算数应为预算调整数</t>
  </si>
  <si>
    <t>预算数</t>
  </si>
  <si>
    <t>经济分类科目</t>
  </si>
  <si>
    <t>合计</t>
  </si>
  <si>
    <t>单位名称：重庆两江新区人民小学</t>
  </si>
  <si>
    <t>教育支出</t>
  </si>
  <si>
    <t xml:space="preserve">  普通教育</t>
  </si>
  <si>
    <t xml:space="preserve">    小学教育</t>
  </si>
  <si>
    <t xml:space="preserve"> 20502</t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</si>
  <si>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2050202</t>
    </r>
  </si>
  <si>
    <t xml:space="preserve"> 20509</t>
  </si>
  <si>
    <r>
      <t xml:space="preserve">  20</t>
    </r>
    <r>
      <rPr>
        <sz val="9"/>
        <color indexed="63"/>
        <rFont val="宋体"/>
        <family val="0"/>
      </rPr>
      <t>50904</t>
    </r>
  </si>
  <si>
    <t xml:space="preserve">  教育费附加安排的支出</t>
  </si>
  <si>
    <t xml:space="preserve">    城市中小学教学设施</t>
  </si>
  <si>
    <r>
      <t>2</t>
    </r>
    <r>
      <rPr>
        <sz val="9"/>
        <color indexed="63"/>
        <rFont val="宋体"/>
        <family val="0"/>
      </rPr>
      <t>21</t>
    </r>
  </si>
  <si>
    <r>
      <t xml:space="preserve"> </t>
    </r>
    <r>
      <rPr>
        <sz val="9"/>
        <color indexed="63"/>
        <rFont val="宋体"/>
        <family val="0"/>
      </rPr>
      <t>22102</t>
    </r>
  </si>
  <si>
    <r>
      <t xml:space="preserve">  </t>
    </r>
    <r>
      <rPr>
        <sz val="9"/>
        <color indexed="63"/>
        <rFont val="宋体"/>
        <family val="0"/>
      </rPr>
      <t>2210201</t>
    </r>
  </si>
  <si>
    <t xml:space="preserve">  2210203</t>
  </si>
  <si>
    <r>
      <t xml:space="preserve">  210110</t>
    </r>
    <r>
      <rPr>
        <sz val="9"/>
        <color indexed="63"/>
        <rFont val="宋体"/>
        <family val="0"/>
      </rPr>
      <t>2</t>
    </r>
  </si>
  <si>
    <t>住房保障支出</t>
  </si>
  <si>
    <t xml:space="preserve">  住房改革支出</t>
  </si>
  <si>
    <t xml:space="preserve">    住房公积金</t>
  </si>
  <si>
    <r>
      <t xml:space="preserve"> </t>
    </r>
    <r>
      <rPr>
        <sz val="9"/>
        <color indexed="8"/>
        <rFont val="宋体"/>
        <family val="0"/>
      </rPr>
      <t xml:space="preserve">   购房补贴</t>
    </r>
  </si>
  <si>
    <t>单位名称：重庆两江新区人民小学</t>
  </si>
  <si>
    <t xml:space="preserve"> 30101</t>
  </si>
  <si>
    <t>基本工资</t>
  </si>
  <si>
    <t xml:space="preserve"> 30102</t>
  </si>
  <si>
    <t>津贴补贴</t>
  </si>
  <si>
    <t xml:space="preserve"> 30107</t>
  </si>
  <si>
    <t>绩效工资</t>
  </si>
  <si>
    <t xml:space="preserve"> 30108</t>
  </si>
  <si>
    <t xml:space="preserve"> 30109</t>
  </si>
  <si>
    <t xml:space="preserve"> 30110</t>
  </si>
  <si>
    <t>职工基本医疗保险缴费</t>
  </si>
  <si>
    <t xml:space="preserve"> 20112</t>
  </si>
  <si>
    <t>其他社会保险缴费</t>
  </si>
  <si>
    <t xml:space="preserve"> 20113</t>
  </si>
  <si>
    <t>住房公积金</t>
  </si>
  <si>
    <t xml:space="preserve"> 20114</t>
  </si>
  <si>
    <t xml:space="preserve"> 30199</t>
  </si>
  <si>
    <t>其他工资福利支出</t>
  </si>
  <si>
    <t>302</t>
  </si>
  <si>
    <t>商品和服务支出</t>
  </si>
  <si>
    <t xml:space="preserve"> 30201</t>
  </si>
  <si>
    <t>办公费</t>
  </si>
  <si>
    <t xml:space="preserve"> 30202</t>
  </si>
  <si>
    <t>印刷费</t>
  </si>
  <si>
    <t xml:space="preserve"> 30204</t>
  </si>
  <si>
    <t>手续费</t>
  </si>
  <si>
    <t xml:space="preserve"> 30205</t>
  </si>
  <si>
    <t>水费</t>
  </si>
  <si>
    <t xml:space="preserve"> 30206</t>
  </si>
  <si>
    <t>电费</t>
  </si>
  <si>
    <t xml:space="preserve"> 30207</t>
  </si>
  <si>
    <t>邮电费</t>
  </si>
  <si>
    <t xml:space="preserve"> 30211</t>
  </si>
  <si>
    <t>差旅费</t>
  </si>
  <si>
    <t xml:space="preserve"> 30213</t>
  </si>
  <si>
    <t>维修（护）费</t>
  </si>
  <si>
    <t xml:space="preserve"> 30216</t>
  </si>
  <si>
    <t>培训费</t>
  </si>
  <si>
    <t xml:space="preserve"> 30217</t>
  </si>
  <si>
    <t xml:space="preserve"> 30218</t>
  </si>
  <si>
    <t>专用材料费</t>
  </si>
  <si>
    <t xml:space="preserve"> 30226</t>
  </si>
  <si>
    <t>劳务费</t>
  </si>
  <si>
    <t xml:space="preserve"> 30228</t>
  </si>
  <si>
    <t>工会经费</t>
  </si>
  <si>
    <t xml:space="preserve"> 30229</t>
  </si>
  <si>
    <t>福利费</t>
  </si>
  <si>
    <t xml:space="preserve"> 30231</t>
  </si>
  <si>
    <t xml:space="preserve"> 30299</t>
  </si>
  <si>
    <t>其他商品和服务支出</t>
  </si>
  <si>
    <r>
      <t>3</t>
    </r>
    <r>
      <rPr>
        <sz val="9"/>
        <color indexed="63"/>
        <rFont val="宋体"/>
        <family val="0"/>
      </rPr>
      <t>03</t>
    </r>
  </si>
  <si>
    <t xml:space="preserve"> 30203</t>
  </si>
  <si>
    <t>咨询费</t>
  </si>
  <si>
    <t xml:space="preserve"> 30209</t>
  </si>
  <si>
    <t>物业管理费</t>
  </si>
  <si>
    <t xml:space="preserve"> 30214</t>
  </si>
  <si>
    <t>租赁费</t>
  </si>
  <si>
    <t xml:space="preserve"> 30215</t>
  </si>
  <si>
    <t>会议费</t>
  </si>
  <si>
    <t xml:space="preserve"> 30240</t>
  </si>
  <si>
    <t>税金及附加费用</t>
  </si>
  <si>
    <t xml:space="preserve"> 30309</t>
  </si>
  <si>
    <t>奖励金</t>
  </si>
  <si>
    <t xml:space="preserve"> 30307</t>
  </si>
  <si>
    <t>医疗费补助</t>
  </si>
  <si>
    <t>单位名称：重庆两江新区人民小学</t>
  </si>
  <si>
    <t>310</t>
  </si>
  <si>
    <t xml:space="preserve"> 31002</t>
  </si>
  <si>
    <t xml:space="preserve"> 31003</t>
  </si>
  <si>
    <t xml:space="preserve"> 31099</t>
  </si>
  <si>
    <t>资本性支出</t>
  </si>
  <si>
    <t>办公设备购置</t>
  </si>
  <si>
    <t>专用设备购置</t>
  </si>
  <si>
    <t>其他资本性支出</t>
  </si>
  <si>
    <t xml:space="preserve"> 30227</t>
  </si>
  <si>
    <t>委托业务费</t>
  </si>
  <si>
    <t>本单位无政府性基金预算收入，也无政府性基金预算支出，故本表无数据</t>
  </si>
  <si>
    <t>本单位无国有资本经营预算收入，也无国有资本经营支出，故本表无数据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</si>
</sst>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\-#,##0.00;#"/>
    <numFmt numFmtId="185" formatCode="#,##0.00_ "/>
    <numFmt numFmtId="186" formatCode="#,##0.00_);[Red]\(#,##0.00\)"/>
    <numFmt numFmtId="187" formatCode="#,##0.00;[Red]#,##0.00"/>
  </numFmts>
  <fonts count="54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6"/>
      <color indexed="8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6"/>
      <color theme="1"/>
      <name val="宋体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84" fontId="2" fillId="0" borderId="10" xfId="40" applyNumberFormat="1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184" fontId="2" fillId="0" borderId="10" xfId="40" applyNumberFormat="1" applyFont="1" applyBorder="1" applyAlignment="1">
      <alignment horizontal="right" vertical="center"/>
      <protection/>
    </xf>
    <xf numFmtId="184" fontId="2" fillId="0" borderId="12" xfId="40" applyNumberFormat="1" applyFont="1" applyBorder="1" applyAlignment="1">
      <alignment horizontal="right" vertical="center"/>
      <protection/>
    </xf>
    <xf numFmtId="0" fontId="1" fillId="0" borderId="0" xfId="40" applyFont="1">
      <alignment/>
      <protection/>
    </xf>
    <xf numFmtId="184" fontId="2" fillId="0" borderId="14" xfId="4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1" fillId="0" borderId="12" xfId="43" applyFont="1" applyBorder="1" applyAlignment="1">
      <alignment/>
    </xf>
    <xf numFmtId="0" fontId="51" fillId="0" borderId="15" xfId="43" applyFont="1" applyBorder="1" applyAlignment="1">
      <alignment/>
    </xf>
    <xf numFmtId="0" fontId="9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2" fillId="0" borderId="10" xfId="40" applyFont="1" applyBorder="1" applyAlignment="1">
      <alignment horizontal="left" vertical="center" shrinkToFit="1"/>
      <protection/>
    </xf>
    <xf numFmtId="49" fontId="0" fillId="0" borderId="11" xfId="0" applyNumberFormat="1" applyBorder="1" applyAlignment="1">
      <alignment vertical="center"/>
    </xf>
    <xf numFmtId="49" fontId="2" fillId="0" borderId="11" xfId="40" applyNumberFormat="1" applyFont="1" applyBorder="1" applyAlignment="1">
      <alignment horizontal="left" vertical="center"/>
      <protection/>
    </xf>
    <xf numFmtId="49" fontId="2" fillId="0" borderId="11" xfId="40" applyNumberFormat="1" applyFont="1" applyBorder="1" applyAlignment="1">
      <alignment horizontal="lef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49" fontId="2" fillId="0" borderId="11" xfId="41" applyNumberFormat="1" applyFont="1" applyBorder="1" applyAlignment="1">
      <alignment horizontal="left" vertical="center"/>
      <protection/>
    </xf>
    <xf numFmtId="49" fontId="2" fillId="0" borderId="10" xfId="41" applyNumberFormat="1" applyFont="1" applyBorder="1" applyAlignment="1">
      <alignment horizontal="left" vertical="center" shrinkToFit="1"/>
      <protection/>
    </xf>
    <xf numFmtId="49" fontId="0" fillId="0" borderId="10" xfId="42" applyNumberFormat="1" applyFont="1" applyBorder="1" applyAlignment="1">
      <alignment horizontal="left" vertical="center"/>
      <protection/>
    </xf>
    <xf numFmtId="49" fontId="2" fillId="0" borderId="13" xfId="41" applyNumberFormat="1" applyFont="1" applyBorder="1" applyAlignment="1">
      <alignment horizontal="left" vertical="center"/>
      <protection/>
    </xf>
    <xf numFmtId="49" fontId="2" fillId="0" borderId="14" xfId="41" applyNumberFormat="1" applyFont="1" applyBorder="1" applyAlignment="1">
      <alignment horizontal="left" vertical="center" shrinkToFit="1"/>
      <protection/>
    </xf>
    <xf numFmtId="187" fontId="2" fillId="0" borderId="12" xfId="40" applyNumberFormat="1" applyFont="1" applyBorder="1" applyAlignment="1">
      <alignment horizontal="right" vertical="center"/>
      <protection/>
    </xf>
    <xf numFmtId="187" fontId="0" fillId="0" borderId="12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4" xfId="0" applyNumberFormat="1" applyBorder="1" applyAlignment="1">
      <alignment/>
    </xf>
    <xf numFmtId="187" fontId="2" fillId="0" borderId="10" xfId="40" applyNumberFormat="1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184" fontId="2" fillId="0" borderId="12" xfId="40" applyNumberFormat="1" applyFont="1" applyBorder="1" applyAlignment="1">
      <alignment horizontal="right" vertical="center"/>
      <protection/>
    </xf>
    <xf numFmtId="49" fontId="2" fillId="0" borderId="13" xfId="40" applyNumberFormat="1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 shrinkToFit="1"/>
      <protection/>
    </xf>
    <xf numFmtId="0" fontId="0" fillId="0" borderId="0" xfId="0" applyFont="1" applyFill="1" applyAlignment="1">
      <alignment/>
    </xf>
    <xf numFmtId="187" fontId="2" fillId="0" borderId="10" xfId="40" applyNumberFormat="1" applyFont="1" applyBorder="1" applyAlignment="1">
      <alignment vertical="center"/>
      <protection/>
    </xf>
    <xf numFmtId="187" fontId="0" fillId="0" borderId="10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7" fontId="0" fillId="0" borderId="10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4" xfId="0" applyNumberFormat="1" applyBorder="1" applyAlignment="1">
      <alignment/>
    </xf>
    <xf numFmtId="187" fontId="2" fillId="0" borderId="14" xfId="40" applyNumberFormat="1" applyFont="1" applyBorder="1" applyAlignment="1">
      <alignment vertical="center"/>
      <protection/>
    </xf>
    <xf numFmtId="187" fontId="0" fillId="0" borderId="15" xfId="0" applyNumberFormat="1" applyBorder="1" applyAlignment="1">
      <alignment/>
    </xf>
    <xf numFmtId="49" fontId="0" fillId="0" borderId="14" xfId="42" applyNumberFormat="1" applyFont="1" applyBorder="1" applyAlignment="1">
      <alignment horizontal="left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84" fontId="2" fillId="0" borderId="14" xfId="40" applyNumberFormat="1" applyFont="1" applyBorder="1" applyAlignment="1">
      <alignment horizontal="righ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4" sqref="A14"/>
    </sheetView>
  </sheetViews>
  <sheetFormatPr defaultColWidth="9.33203125" defaultRowHeight="11.25"/>
  <cols>
    <col min="1" max="1" width="9.33203125" style="11" customWidth="1"/>
    <col min="2" max="2" width="117.66015625" style="0" customWidth="1"/>
  </cols>
  <sheetData>
    <row r="1" ht="19.5" customHeight="1">
      <c r="A1" s="80" t="s">
        <v>153</v>
      </c>
    </row>
    <row r="2" spans="1:2" ht="58.5" customHeight="1" thickBot="1">
      <c r="A2" s="120" t="s">
        <v>154</v>
      </c>
      <c r="B2" s="120"/>
    </row>
    <row r="3" spans="1:2" ht="27" customHeight="1">
      <c r="A3" s="74" t="s">
        <v>109</v>
      </c>
      <c r="B3" s="45" t="s">
        <v>110</v>
      </c>
    </row>
    <row r="4" spans="1:2" ht="27" customHeight="1">
      <c r="A4" s="75">
        <v>1</v>
      </c>
      <c r="B4" s="78" t="s">
        <v>155</v>
      </c>
    </row>
    <row r="5" spans="1:2" ht="27" customHeight="1">
      <c r="A5" s="75">
        <v>2</v>
      </c>
      <c r="B5" s="78" t="s">
        <v>164</v>
      </c>
    </row>
    <row r="6" spans="1:2" ht="27" customHeight="1">
      <c r="A6" s="75">
        <v>3</v>
      </c>
      <c r="B6" s="78" t="s">
        <v>166</v>
      </c>
    </row>
    <row r="7" spans="1:2" ht="27" customHeight="1">
      <c r="A7" s="75">
        <v>4</v>
      </c>
      <c r="B7" s="78" t="s">
        <v>159</v>
      </c>
    </row>
    <row r="8" spans="1:2" ht="27" customHeight="1">
      <c r="A8" s="75">
        <v>5</v>
      </c>
      <c r="B8" s="78" t="s">
        <v>160</v>
      </c>
    </row>
    <row r="9" spans="1:2" ht="27" customHeight="1">
      <c r="A9" s="75">
        <v>6</v>
      </c>
      <c r="B9" s="78" t="s">
        <v>161</v>
      </c>
    </row>
    <row r="10" spans="1:2" ht="27" customHeight="1">
      <c r="A10" s="75">
        <v>7</v>
      </c>
      <c r="B10" s="78" t="s">
        <v>156</v>
      </c>
    </row>
    <row r="11" spans="1:2" ht="27" customHeight="1">
      <c r="A11" s="75">
        <v>8</v>
      </c>
      <c r="B11" s="78" t="s">
        <v>157</v>
      </c>
    </row>
    <row r="12" spans="1:2" ht="27" customHeight="1" thickBot="1">
      <c r="A12" s="76">
        <v>9</v>
      </c>
      <c r="B12" s="79" t="s">
        <v>158</v>
      </c>
    </row>
    <row r="13" ht="11.25">
      <c r="A13" s="7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showZeros="0" tabSelected="1" zoomScalePageLayoutView="0" workbookViewId="0" topLeftCell="A1">
      <selection activeCell="A48" sqref="A48"/>
    </sheetView>
  </sheetViews>
  <sheetFormatPr defaultColWidth="9.33203125" defaultRowHeight="11.25"/>
  <cols>
    <col min="1" max="1" width="20" style="0" customWidth="1"/>
    <col min="2" max="2" width="37.5" style="0" customWidth="1"/>
    <col min="3" max="5" width="15.66015625" style="0" customWidth="1"/>
    <col min="6" max="6" width="14.33203125" style="0" customWidth="1"/>
    <col min="7" max="7" width="19.16015625" style="0" customWidth="1"/>
    <col min="8" max="8" width="21" style="0" customWidth="1"/>
  </cols>
  <sheetData>
    <row r="1" ht="11.25" customHeight="1">
      <c r="A1" s="54" t="s">
        <v>108</v>
      </c>
    </row>
    <row r="2" spans="1:8" ht="30.75" customHeight="1">
      <c r="A2" s="156" t="s">
        <v>172</v>
      </c>
      <c r="B2" s="156"/>
      <c r="C2" s="156"/>
      <c r="D2" s="156"/>
      <c r="E2" s="156"/>
      <c r="F2" s="156"/>
      <c r="G2" s="156"/>
      <c r="H2" s="156"/>
    </row>
    <row r="3" spans="1:8" ht="16.5" customHeight="1" thickBot="1">
      <c r="A3" s="105" t="s">
        <v>199</v>
      </c>
      <c r="H3" s="44" t="s">
        <v>0</v>
      </c>
    </row>
    <row r="4" spans="1:8" ht="19.5" customHeight="1">
      <c r="A4" s="35" t="s">
        <v>51</v>
      </c>
      <c r="B4" s="36" t="s">
        <v>52</v>
      </c>
      <c r="C4" s="36" t="s">
        <v>6</v>
      </c>
      <c r="D4" s="36" t="s">
        <v>54</v>
      </c>
      <c r="E4" s="36" t="s">
        <v>55</v>
      </c>
      <c r="F4" s="59" t="s">
        <v>121</v>
      </c>
      <c r="G4" s="59" t="s">
        <v>123</v>
      </c>
      <c r="H4" s="58" t="s">
        <v>122</v>
      </c>
    </row>
    <row r="5" spans="1:8" ht="15" customHeight="1">
      <c r="A5" s="39" t="s">
        <v>107</v>
      </c>
      <c r="B5" s="33"/>
      <c r="C5" s="68">
        <f>SUM(D5:H5)</f>
        <v>19903804</v>
      </c>
      <c r="D5" s="97">
        <f>SUM(D6,D17,D40,D43)</f>
        <v>16821089.92</v>
      </c>
      <c r="E5" s="97">
        <f>SUM(E6,E17,E40,E43)</f>
        <v>3082714.08</v>
      </c>
      <c r="F5" s="97">
        <f>SUM(F6,F17,F40,F43)</f>
        <v>0</v>
      </c>
      <c r="G5" s="97">
        <f>SUM(G6,G17,G40,G43)</f>
        <v>0</v>
      </c>
      <c r="H5" s="92">
        <f>SUM(H6,H17,H40,H43)</f>
        <v>0</v>
      </c>
    </row>
    <row r="6" spans="1:8" ht="15" customHeight="1">
      <c r="A6" s="87" t="s">
        <v>147</v>
      </c>
      <c r="B6" s="88" t="s">
        <v>148</v>
      </c>
      <c r="C6" s="68">
        <f aca="true" t="shared" si="0" ref="C6:C46">SUM(D6:H6)</f>
        <v>10939883.58</v>
      </c>
      <c r="D6" s="97">
        <f>SUM(D7:D16)</f>
        <v>10939883.58</v>
      </c>
      <c r="E6" s="97">
        <f>SUM(E7:E16)</f>
        <v>0</v>
      </c>
      <c r="F6" s="97">
        <f>SUM(F7:F16)</f>
        <v>0</v>
      </c>
      <c r="G6" s="97">
        <f>SUM(G7:G16)</f>
        <v>0</v>
      </c>
      <c r="H6" s="92">
        <f>SUM(H7:H16)</f>
        <v>0</v>
      </c>
    </row>
    <row r="7" spans="1:8" ht="15" customHeight="1">
      <c r="A7" s="87" t="s">
        <v>200</v>
      </c>
      <c r="B7" s="88" t="s">
        <v>201</v>
      </c>
      <c r="C7" s="68">
        <f t="shared" si="0"/>
        <v>1360692</v>
      </c>
      <c r="D7" s="97">
        <v>1360692</v>
      </c>
      <c r="E7" s="97"/>
      <c r="F7" s="97"/>
      <c r="G7" s="97"/>
      <c r="H7" s="92"/>
    </row>
    <row r="8" spans="1:8" ht="15" customHeight="1">
      <c r="A8" s="87" t="s">
        <v>202</v>
      </c>
      <c r="B8" s="88" t="s">
        <v>203</v>
      </c>
      <c r="C8" s="68">
        <f t="shared" si="0"/>
        <v>252360</v>
      </c>
      <c r="D8" s="97">
        <v>252360</v>
      </c>
      <c r="E8" s="97"/>
      <c r="F8" s="97"/>
      <c r="G8" s="97"/>
      <c r="H8" s="92"/>
    </row>
    <row r="9" spans="1:8" ht="15" customHeight="1">
      <c r="A9" s="87" t="s">
        <v>204</v>
      </c>
      <c r="B9" s="88" t="s">
        <v>205</v>
      </c>
      <c r="C9" s="68">
        <f t="shared" si="0"/>
        <v>3978024</v>
      </c>
      <c r="D9" s="97">
        <v>3978024</v>
      </c>
      <c r="E9" s="97"/>
      <c r="F9" s="97"/>
      <c r="G9" s="97"/>
      <c r="H9" s="92"/>
    </row>
    <row r="10" spans="1:8" ht="15" customHeight="1">
      <c r="A10" s="87" t="s">
        <v>206</v>
      </c>
      <c r="B10" s="88" t="s">
        <v>149</v>
      </c>
      <c r="C10" s="68">
        <f t="shared" si="0"/>
        <v>674954.4</v>
      </c>
      <c r="D10" s="97">
        <v>674954.4</v>
      </c>
      <c r="E10" s="97"/>
      <c r="F10" s="97"/>
      <c r="G10" s="97"/>
      <c r="H10" s="92"/>
    </row>
    <row r="11" spans="1:8" ht="15" customHeight="1">
      <c r="A11" s="87" t="s">
        <v>207</v>
      </c>
      <c r="B11" s="88" t="s">
        <v>150</v>
      </c>
      <c r="C11" s="68">
        <f t="shared" si="0"/>
        <v>269981.76</v>
      </c>
      <c r="D11" s="97">
        <v>269981.76</v>
      </c>
      <c r="E11" s="97"/>
      <c r="F11" s="97"/>
      <c r="G11" s="97"/>
      <c r="H11" s="92"/>
    </row>
    <row r="12" spans="1:8" ht="15" customHeight="1">
      <c r="A12" s="87" t="s">
        <v>208</v>
      </c>
      <c r="B12" s="88" t="s">
        <v>209</v>
      </c>
      <c r="C12" s="68">
        <f t="shared" si="0"/>
        <v>337477.2</v>
      </c>
      <c r="D12" s="97">
        <v>337477.2</v>
      </c>
      <c r="E12" s="97"/>
      <c r="F12" s="97"/>
      <c r="G12" s="97"/>
      <c r="H12" s="92"/>
    </row>
    <row r="13" spans="1:8" ht="15" customHeight="1">
      <c r="A13" s="87" t="s">
        <v>210</v>
      </c>
      <c r="B13" s="88" t="s">
        <v>211</v>
      </c>
      <c r="C13" s="68">
        <f t="shared" si="0"/>
        <v>50621.58</v>
      </c>
      <c r="D13" s="97">
        <v>50621.58</v>
      </c>
      <c r="E13" s="97"/>
      <c r="F13" s="97"/>
      <c r="G13" s="97"/>
      <c r="H13" s="92"/>
    </row>
    <row r="14" spans="1:8" ht="15" customHeight="1">
      <c r="A14" s="87" t="s">
        <v>212</v>
      </c>
      <c r="B14" s="88" t="s">
        <v>213</v>
      </c>
      <c r="C14" s="68">
        <f t="shared" si="0"/>
        <v>404972.64</v>
      </c>
      <c r="D14" s="95">
        <v>404972.64</v>
      </c>
      <c r="E14" s="95"/>
      <c r="F14" s="95"/>
      <c r="G14" s="95"/>
      <c r="H14" s="93"/>
    </row>
    <row r="15" spans="1:8" ht="15" customHeight="1">
      <c r="A15" s="87" t="s">
        <v>214</v>
      </c>
      <c r="B15" s="88" t="s">
        <v>151</v>
      </c>
      <c r="C15" s="68">
        <f t="shared" si="0"/>
        <v>81600</v>
      </c>
      <c r="D15" s="95">
        <v>81600</v>
      </c>
      <c r="E15" s="95"/>
      <c r="F15" s="95"/>
      <c r="G15" s="95"/>
      <c r="H15" s="93"/>
    </row>
    <row r="16" spans="1:8" ht="15" customHeight="1">
      <c r="A16" s="87" t="s">
        <v>215</v>
      </c>
      <c r="B16" s="88" t="s">
        <v>216</v>
      </c>
      <c r="C16" s="68">
        <f t="shared" si="0"/>
        <v>3529200</v>
      </c>
      <c r="D16" s="95">
        <v>3529200</v>
      </c>
      <c r="E16" s="95"/>
      <c r="F16" s="95"/>
      <c r="G16" s="95"/>
      <c r="H16" s="93"/>
    </row>
    <row r="17" spans="1:8" ht="15" customHeight="1">
      <c r="A17" s="87" t="s">
        <v>217</v>
      </c>
      <c r="B17" s="89" t="s">
        <v>218</v>
      </c>
      <c r="C17" s="68">
        <f>SUM(D17:H17)</f>
        <v>6659226.34</v>
      </c>
      <c r="D17" s="95">
        <f>SUM(D18:D39)</f>
        <v>5677026.34</v>
      </c>
      <c r="E17" s="95">
        <f>SUM(E18:E39)</f>
        <v>982200</v>
      </c>
      <c r="F17" s="95">
        <f>SUM(F18:F39)</f>
        <v>0</v>
      </c>
      <c r="G17" s="95">
        <f>SUM(G18:G39)</f>
        <v>0</v>
      </c>
      <c r="H17" s="93">
        <f>SUM(H18:H39)</f>
        <v>0</v>
      </c>
    </row>
    <row r="18" spans="1:8" ht="15" customHeight="1">
      <c r="A18" s="87" t="s">
        <v>219</v>
      </c>
      <c r="B18" s="89" t="s">
        <v>220</v>
      </c>
      <c r="C18" s="68">
        <f t="shared" si="0"/>
        <v>1361420</v>
      </c>
      <c r="D18" s="95">
        <v>1361420</v>
      </c>
      <c r="E18" s="95"/>
      <c r="F18" s="95"/>
      <c r="G18" s="95"/>
      <c r="H18" s="93"/>
    </row>
    <row r="19" spans="1:8" ht="15" customHeight="1">
      <c r="A19" s="87" t="s">
        <v>221</v>
      </c>
      <c r="B19" s="89" t="s">
        <v>222</v>
      </c>
      <c r="C19" s="68">
        <f t="shared" si="0"/>
        <v>380192</v>
      </c>
      <c r="D19" s="95">
        <v>380192</v>
      </c>
      <c r="E19" s="95"/>
      <c r="F19" s="95"/>
      <c r="G19" s="95"/>
      <c r="H19" s="93"/>
    </row>
    <row r="20" spans="1:8" ht="15" customHeight="1">
      <c r="A20" s="87" t="s">
        <v>250</v>
      </c>
      <c r="B20" s="89" t="s">
        <v>251</v>
      </c>
      <c r="C20" s="68">
        <f t="shared" si="0"/>
        <v>30000</v>
      </c>
      <c r="D20" s="95">
        <v>30000</v>
      </c>
      <c r="E20" s="95"/>
      <c r="F20" s="95"/>
      <c r="G20" s="95"/>
      <c r="H20" s="93"/>
    </row>
    <row r="21" spans="1:8" ht="15" customHeight="1">
      <c r="A21" s="87" t="s">
        <v>223</v>
      </c>
      <c r="B21" s="89" t="s">
        <v>224</v>
      </c>
      <c r="C21" s="68">
        <f t="shared" si="0"/>
        <v>5000</v>
      </c>
      <c r="D21" s="95">
        <v>5000</v>
      </c>
      <c r="E21" s="95"/>
      <c r="F21" s="95"/>
      <c r="G21" s="95"/>
      <c r="H21" s="93"/>
    </row>
    <row r="22" spans="1:8" ht="15" customHeight="1">
      <c r="A22" s="87" t="s">
        <v>225</v>
      </c>
      <c r="B22" s="89" t="s">
        <v>226</v>
      </c>
      <c r="C22" s="68">
        <f t="shared" si="0"/>
        <v>48000</v>
      </c>
      <c r="D22" s="95">
        <v>48000</v>
      </c>
      <c r="E22" s="95"/>
      <c r="F22" s="95"/>
      <c r="G22" s="95"/>
      <c r="H22" s="93"/>
    </row>
    <row r="23" spans="1:8" ht="15" customHeight="1">
      <c r="A23" s="87" t="s">
        <v>227</v>
      </c>
      <c r="B23" s="89" t="s">
        <v>228</v>
      </c>
      <c r="C23" s="68">
        <f t="shared" si="0"/>
        <v>180000</v>
      </c>
      <c r="D23" s="95">
        <v>180000</v>
      </c>
      <c r="E23" s="95"/>
      <c r="F23" s="95"/>
      <c r="G23" s="95"/>
      <c r="H23" s="93"/>
    </row>
    <row r="24" spans="1:8" ht="15" customHeight="1">
      <c r="A24" s="87" t="s">
        <v>229</v>
      </c>
      <c r="B24" s="89" t="s">
        <v>230</v>
      </c>
      <c r="C24" s="68">
        <f t="shared" si="0"/>
        <v>54000</v>
      </c>
      <c r="D24" s="95">
        <v>54000</v>
      </c>
      <c r="E24" s="95"/>
      <c r="F24" s="95"/>
      <c r="G24" s="95"/>
      <c r="H24" s="93"/>
    </row>
    <row r="25" spans="1:8" ht="15" customHeight="1">
      <c r="A25" s="87" t="s">
        <v>252</v>
      </c>
      <c r="B25" s="89" t="s">
        <v>253</v>
      </c>
      <c r="C25" s="68">
        <f t="shared" si="0"/>
        <v>1554000</v>
      </c>
      <c r="D25" s="95">
        <v>1554000</v>
      </c>
      <c r="E25" s="95"/>
      <c r="F25" s="95"/>
      <c r="G25" s="95"/>
      <c r="H25" s="93"/>
    </row>
    <row r="26" spans="1:8" ht="15" customHeight="1">
      <c r="A26" s="87" t="s">
        <v>231</v>
      </c>
      <c r="B26" s="89" t="s">
        <v>232</v>
      </c>
      <c r="C26" s="68">
        <f t="shared" si="0"/>
        <v>482700</v>
      </c>
      <c r="D26" s="95">
        <v>482700</v>
      </c>
      <c r="E26" s="95"/>
      <c r="F26" s="95"/>
      <c r="G26" s="95"/>
      <c r="H26" s="93"/>
    </row>
    <row r="27" spans="1:8" ht="15" customHeight="1">
      <c r="A27" s="87" t="s">
        <v>233</v>
      </c>
      <c r="B27" s="89" t="s">
        <v>234</v>
      </c>
      <c r="C27" s="68">
        <f t="shared" si="0"/>
        <v>557200</v>
      </c>
      <c r="D27" s="95">
        <v>557200</v>
      </c>
      <c r="E27" s="95"/>
      <c r="F27" s="95"/>
      <c r="G27" s="95"/>
      <c r="H27" s="93"/>
    </row>
    <row r="28" spans="1:8" ht="15" customHeight="1">
      <c r="A28" s="87" t="s">
        <v>254</v>
      </c>
      <c r="B28" s="89" t="s">
        <v>255</v>
      </c>
      <c r="C28" s="68">
        <f t="shared" si="0"/>
        <v>7000</v>
      </c>
      <c r="D28" s="95">
        <v>7000</v>
      </c>
      <c r="E28" s="95"/>
      <c r="F28" s="95"/>
      <c r="G28" s="95"/>
      <c r="H28" s="93"/>
    </row>
    <row r="29" spans="1:8" ht="15" customHeight="1">
      <c r="A29" s="87" t="s">
        <v>256</v>
      </c>
      <c r="B29" s="89" t="s">
        <v>257</v>
      </c>
      <c r="C29" s="68"/>
      <c r="D29" s="95"/>
      <c r="E29" s="95">
        <v>110000</v>
      </c>
      <c r="F29" s="95"/>
      <c r="G29" s="95"/>
      <c r="H29" s="93"/>
    </row>
    <row r="30" spans="1:8" ht="15" customHeight="1">
      <c r="A30" s="87" t="s">
        <v>235</v>
      </c>
      <c r="B30" s="89" t="s">
        <v>236</v>
      </c>
      <c r="C30" s="68">
        <f t="shared" si="0"/>
        <v>211210.38</v>
      </c>
      <c r="D30" s="95">
        <v>211210.38</v>
      </c>
      <c r="E30" s="95"/>
      <c r="F30" s="95"/>
      <c r="G30" s="95"/>
      <c r="H30" s="93"/>
    </row>
    <row r="31" spans="1:8" ht="15" customHeight="1">
      <c r="A31" s="87" t="s">
        <v>237</v>
      </c>
      <c r="B31" s="89" t="s">
        <v>132</v>
      </c>
      <c r="C31" s="68">
        <f t="shared" si="0"/>
        <v>24000</v>
      </c>
      <c r="D31" s="95">
        <v>24000</v>
      </c>
      <c r="E31" s="95"/>
      <c r="F31" s="95"/>
      <c r="G31" s="95"/>
      <c r="H31" s="93"/>
    </row>
    <row r="32" spans="1:8" ht="15" customHeight="1">
      <c r="A32" s="87" t="s">
        <v>238</v>
      </c>
      <c r="B32" s="89" t="s">
        <v>239</v>
      </c>
      <c r="C32" s="68">
        <f t="shared" si="0"/>
        <v>2100</v>
      </c>
      <c r="D32" s="95">
        <v>2100</v>
      </c>
      <c r="E32" s="95"/>
      <c r="F32" s="95"/>
      <c r="G32" s="95"/>
      <c r="H32" s="93"/>
    </row>
    <row r="33" spans="1:8" ht="15" customHeight="1">
      <c r="A33" s="87" t="s">
        <v>240</v>
      </c>
      <c r="B33" s="89" t="s">
        <v>241</v>
      </c>
      <c r="C33" s="68">
        <f t="shared" si="0"/>
        <v>927200</v>
      </c>
      <c r="D33" s="95">
        <v>320000</v>
      </c>
      <c r="E33" s="95">
        <v>607200</v>
      </c>
      <c r="F33" s="95"/>
      <c r="G33" s="95"/>
      <c r="H33" s="93"/>
    </row>
    <row r="34" spans="1:8" ht="15" customHeight="1">
      <c r="A34" s="87" t="s">
        <v>273</v>
      </c>
      <c r="B34" s="89" t="s">
        <v>274</v>
      </c>
      <c r="C34" s="68"/>
      <c r="D34" s="95"/>
      <c r="E34" s="95">
        <v>190000</v>
      </c>
      <c r="F34" s="95"/>
      <c r="G34" s="95"/>
      <c r="H34" s="93"/>
    </row>
    <row r="35" spans="1:8" ht="15" customHeight="1">
      <c r="A35" s="87" t="s">
        <v>242</v>
      </c>
      <c r="B35" s="89" t="s">
        <v>243</v>
      </c>
      <c r="C35" s="68">
        <f t="shared" si="0"/>
        <v>67495.44</v>
      </c>
      <c r="D35" s="95">
        <v>67495.44</v>
      </c>
      <c r="E35" s="95"/>
      <c r="F35" s="95"/>
      <c r="G35" s="95"/>
      <c r="H35" s="93"/>
    </row>
    <row r="36" spans="1:8" ht="15" customHeight="1">
      <c r="A36" s="87" t="s">
        <v>244</v>
      </c>
      <c r="B36" s="89" t="s">
        <v>245</v>
      </c>
      <c r="C36" s="68">
        <f t="shared" si="0"/>
        <v>40820.76</v>
      </c>
      <c r="D36" s="95">
        <v>40820.76</v>
      </c>
      <c r="E36" s="95"/>
      <c r="F36" s="95"/>
      <c r="G36" s="95"/>
      <c r="H36" s="93"/>
    </row>
    <row r="37" spans="1:8" ht="15" customHeight="1">
      <c r="A37" s="87" t="s">
        <v>246</v>
      </c>
      <c r="B37" s="89" t="s">
        <v>135</v>
      </c>
      <c r="C37" s="68">
        <f t="shared" si="0"/>
        <v>50000</v>
      </c>
      <c r="D37" s="95">
        <v>50000</v>
      </c>
      <c r="E37" s="95"/>
      <c r="F37" s="95"/>
      <c r="G37" s="95"/>
      <c r="H37" s="93"/>
    </row>
    <row r="38" spans="1:8" ht="15" customHeight="1">
      <c r="A38" s="87" t="s">
        <v>258</v>
      </c>
      <c r="B38" s="89" t="s">
        <v>259</v>
      </c>
      <c r="C38" s="68">
        <f t="shared" si="0"/>
        <v>1000</v>
      </c>
      <c r="D38" s="95">
        <v>1000</v>
      </c>
      <c r="E38" s="95"/>
      <c r="F38" s="95"/>
      <c r="G38" s="95"/>
      <c r="H38" s="93"/>
    </row>
    <row r="39" spans="1:8" ht="15" customHeight="1">
      <c r="A39" s="87" t="s">
        <v>247</v>
      </c>
      <c r="B39" s="89" t="s">
        <v>248</v>
      </c>
      <c r="C39" s="68">
        <f t="shared" si="0"/>
        <v>375887.76</v>
      </c>
      <c r="D39" s="95">
        <v>300887.76</v>
      </c>
      <c r="E39" s="95">
        <v>75000</v>
      </c>
      <c r="F39" s="95"/>
      <c r="G39" s="95"/>
      <c r="H39" s="93"/>
    </row>
    <row r="40" spans="1:8" ht="15" customHeight="1">
      <c r="A40" s="87" t="s">
        <v>249</v>
      </c>
      <c r="B40" s="89" t="s">
        <v>152</v>
      </c>
      <c r="C40" s="68">
        <f t="shared" si="0"/>
        <v>204180</v>
      </c>
      <c r="D40" s="95">
        <f>SUM(D41:D42)</f>
        <v>204180</v>
      </c>
      <c r="E40" s="95">
        <f>SUM(E41:E42)</f>
        <v>0</v>
      </c>
      <c r="F40" s="95">
        <f>SUM(F41:F42)</f>
        <v>0</v>
      </c>
      <c r="G40" s="95">
        <f>SUM(G41:G42)</f>
        <v>0</v>
      </c>
      <c r="H40" s="93">
        <f>SUM(H41:H42)</f>
        <v>0</v>
      </c>
    </row>
    <row r="41" spans="1:8" ht="15" customHeight="1">
      <c r="A41" s="87" t="s">
        <v>262</v>
      </c>
      <c r="B41" s="89" t="s">
        <v>263</v>
      </c>
      <c r="C41" s="68">
        <f t="shared" si="0"/>
        <v>204000</v>
      </c>
      <c r="D41" s="95">
        <v>204000</v>
      </c>
      <c r="E41" s="95"/>
      <c r="F41" s="95"/>
      <c r="G41" s="95"/>
      <c r="H41" s="93"/>
    </row>
    <row r="42" spans="1:8" ht="15" customHeight="1">
      <c r="A42" s="87" t="s">
        <v>260</v>
      </c>
      <c r="B42" s="89" t="s">
        <v>261</v>
      </c>
      <c r="C42" s="68">
        <f t="shared" si="0"/>
        <v>180</v>
      </c>
      <c r="D42" s="95">
        <v>180</v>
      </c>
      <c r="E42" s="95"/>
      <c r="F42" s="95"/>
      <c r="G42" s="95"/>
      <c r="H42" s="93"/>
    </row>
    <row r="43" spans="1:8" ht="15" customHeight="1">
      <c r="A43" s="87" t="s">
        <v>265</v>
      </c>
      <c r="B43" s="89" t="s">
        <v>269</v>
      </c>
      <c r="C43" s="68">
        <f t="shared" si="0"/>
        <v>2100514.08</v>
      </c>
      <c r="D43" s="95">
        <f>SUM(D44:D46)</f>
        <v>0</v>
      </c>
      <c r="E43" s="95">
        <f>SUM(E44:E46)</f>
        <v>2100514.08</v>
      </c>
      <c r="F43" s="95">
        <f>SUM(F44:F46)</f>
        <v>0</v>
      </c>
      <c r="G43" s="95">
        <f>SUM(G44:G46)</f>
        <v>0</v>
      </c>
      <c r="H43" s="93">
        <f>SUM(H44:H46)</f>
        <v>0</v>
      </c>
    </row>
    <row r="44" spans="1:8" ht="15" customHeight="1">
      <c r="A44" s="87" t="s">
        <v>266</v>
      </c>
      <c r="B44" s="89" t="s">
        <v>270</v>
      </c>
      <c r="C44" s="68">
        <f t="shared" si="0"/>
        <v>371073.2</v>
      </c>
      <c r="D44" s="95"/>
      <c r="E44" s="95">
        <v>371073.2</v>
      </c>
      <c r="F44" s="95"/>
      <c r="G44" s="95"/>
      <c r="H44" s="93"/>
    </row>
    <row r="45" spans="1:8" ht="15" customHeight="1">
      <c r="A45" s="87" t="s">
        <v>267</v>
      </c>
      <c r="B45" s="89" t="s">
        <v>271</v>
      </c>
      <c r="C45" s="68">
        <f t="shared" si="0"/>
        <v>1011140.88</v>
      </c>
      <c r="D45" s="95"/>
      <c r="E45" s="95">
        <v>1011140.88</v>
      </c>
      <c r="F45" s="95"/>
      <c r="G45" s="95"/>
      <c r="H45" s="93"/>
    </row>
    <row r="46" spans="1:8" ht="15" customHeight="1" thickBot="1">
      <c r="A46" s="90" t="s">
        <v>268</v>
      </c>
      <c r="B46" s="114" t="s">
        <v>272</v>
      </c>
      <c r="C46" s="71">
        <f t="shared" si="0"/>
        <v>718300</v>
      </c>
      <c r="D46" s="96"/>
      <c r="E46" s="96">
        <v>718300</v>
      </c>
      <c r="F46" s="96"/>
      <c r="G46" s="96"/>
      <c r="H46" s="94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zoomScalePageLayoutView="0" workbookViewId="0" topLeftCell="A13">
      <selection activeCell="E27" sqref="E27"/>
    </sheetView>
  </sheetViews>
  <sheetFormatPr defaultColWidth="9.33203125" defaultRowHeight="11.25"/>
  <cols>
    <col min="1" max="1" width="32.83203125" style="0" bestFit="1" customWidth="1"/>
    <col min="2" max="2" width="15.66015625" style="0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24" t="s">
        <v>59</v>
      </c>
    </row>
    <row r="2" spans="1:7" ht="24.75" customHeight="1">
      <c r="A2" s="125" t="s">
        <v>169</v>
      </c>
      <c r="B2" s="125"/>
      <c r="C2" s="125"/>
      <c r="D2" s="125"/>
      <c r="E2" s="125"/>
      <c r="F2" s="125"/>
      <c r="G2" s="125"/>
    </row>
    <row r="3" spans="1:7" s="47" customFormat="1" ht="12" thickBot="1">
      <c r="A3" s="46" t="s">
        <v>180</v>
      </c>
      <c r="B3" s="46"/>
      <c r="C3" s="46"/>
      <c r="D3" s="46"/>
      <c r="E3" s="46"/>
      <c r="F3" s="124" t="s">
        <v>0</v>
      </c>
      <c r="G3" s="124"/>
    </row>
    <row r="4" spans="1:7" ht="14.25" customHeight="1">
      <c r="A4" s="121" t="s">
        <v>48</v>
      </c>
      <c r="B4" s="122"/>
      <c r="C4" s="122" t="s">
        <v>47</v>
      </c>
      <c r="D4" s="122"/>
      <c r="E4" s="122"/>
      <c r="F4" s="122"/>
      <c r="G4" s="123"/>
    </row>
    <row r="5" spans="1:7" s="11" customFormat="1" ht="14.25" customHeight="1">
      <c r="A5" s="3" t="s">
        <v>3</v>
      </c>
      <c r="B5" s="1" t="s">
        <v>4</v>
      </c>
      <c r="C5" s="1" t="s">
        <v>5</v>
      </c>
      <c r="D5" s="1" t="s">
        <v>6</v>
      </c>
      <c r="E5" s="62" t="s">
        <v>7</v>
      </c>
      <c r="F5" s="62" t="s">
        <v>49</v>
      </c>
      <c r="G5" s="4" t="s">
        <v>111</v>
      </c>
    </row>
    <row r="6" spans="1:7" ht="14.25" customHeight="1">
      <c r="A6" s="3" t="s">
        <v>45</v>
      </c>
      <c r="B6" s="66"/>
      <c r="C6" s="62" t="s">
        <v>46</v>
      </c>
      <c r="D6" s="66">
        <f>SUM(D7,D36)</f>
        <v>19903804</v>
      </c>
      <c r="E6" s="66"/>
      <c r="F6" s="2"/>
      <c r="G6" s="6"/>
    </row>
    <row r="7" spans="1:7" ht="14.25" customHeight="1">
      <c r="A7" s="5" t="s">
        <v>8</v>
      </c>
      <c r="B7" s="66"/>
      <c r="C7" s="60" t="s">
        <v>124</v>
      </c>
      <c r="D7" s="66">
        <f>SUM(D8:D35)</f>
        <v>19903804</v>
      </c>
      <c r="E7" s="66"/>
      <c r="F7" s="2"/>
      <c r="G7" s="6"/>
    </row>
    <row r="8" spans="1:7" ht="14.25" customHeight="1">
      <c r="A8" s="5" t="s">
        <v>9</v>
      </c>
      <c r="B8" s="66">
        <v>19903804</v>
      </c>
      <c r="C8" s="61" t="s">
        <v>10</v>
      </c>
      <c r="D8" s="66">
        <f aca="true" t="shared" si="0" ref="D8:D35">SUM(E8:G8)</f>
        <v>0</v>
      </c>
      <c r="E8" s="66"/>
      <c r="F8" s="2"/>
      <c r="G8" s="6"/>
    </row>
    <row r="9" spans="1:7" ht="14.25" customHeight="1">
      <c r="A9" s="5" t="s">
        <v>11</v>
      </c>
      <c r="B9" s="2"/>
      <c r="C9" s="61" t="s">
        <v>12</v>
      </c>
      <c r="D9" s="66">
        <f t="shared" si="0"/>
        <v>0</v>
      </c>
      <c r="E9" s="2"/>
      <c r="F9" s="2"/>
      <c r="G9" s="6"/>
    </row>
    <row r="10" spans="1:7" ht="14.25" customHeight="1">
      <c r="A10" s="5" t="s">
        <v>13</v>
      </c>
      <c r="B10" s="2"/>
      <c r="C10" s="61" t="s">
        <v>14</v>
      </c>
      <c r="D10" s="66">
        <f t="shared" si="0"/>
        <v>0</v>
      </c>
      <c r="E10" s="2"/>
      <c r="F10" s="2"/>
      <c r="G10" s="6"/>
    </row>
    <row r="11" spans="1:7" ht="14.25" customHeight="1">
      <c r="A11" s="5"/>
      <c r="B11" s="2"/>
      <c r="C11" s="61" t="s">
        <v>15</v>
      </c>
      <c r="D11" s="66">
        <f t="shared" si="0"/>
        <v>0</v>
      </c>
      <c r="E11" s="2"/>
      <c r="F11" s="2"/>
      <c r="G11" s="6"/>
    </row>
    <row r="12" spans="1:7" ht="14.25" customHeight="1">
      <c r="A12" s="5" t="s">
        <v>16</v>
      </c>
      <c r="B12" s="2"/>
      <c r="C12" s="61" t="s">
        <v>17</v>
      </c>
      <c r="D12" s="66">
        <f t="shared" si="0"/>
        <v>17758594</v>
      </c>
      <c r="E12" s="2">
        <v>17758594</v>
      </c>
      <c r="F12" s="2"/>
      <c r="G12" s="6"/>
    </row>
    <row r="13" spans="1:7" ht="14.25" customHeight="1">
      <c r="A13" s="5" t="s">
        <v>18</v>
      </c>
      <c r="B13" s="2"/>
      <c r="C13" s="61" t="s">
        <v>19</v>
      </c>
      <c r="D13" s="66">
        <f t="shared" si="0"/>
        <v>0</v>
      </c>
      <c r="E13" s="2"/>
      <c r="F13" s="2"/>
      <c r="G13" s="6"/>
    </row>
    <row r="14" spans="1:7" ht="14.25" customHeight="1">
      <c r="A14" s="5" t="s">
        <v>20</v>
      </c>
      <c r="B14" s="2"/>
      <c r="C14" s="61" t="s">
        <v>21</v>
      </c>
      <c r="D14" s="66">
        <f t="shared" si="0"/>
        <v>0</v>
      </c>
      <c r="E14" s="2"/>
      <c r="F14" s="2"/>
      <c r="G14" s="6"/>
    </row>
    <row r="15" spans="1:7" ht="14.25" customHeight="1">
      <c r="A15" s="5" t="s">
        <v>22</v>
      </c>
      <c r="B15" s="2"/>
      <c r="C15" s="61" t="s">
        <v>23</v>
      </c>
      <c r="D15" s="66">
        <f t="shared" si="0"/>
        <v>944936.16</v>
      </c>
      <c r="E15" s="66">
        <v>944936.16</v>
      </c>
      <c r="F15" s="2"/>
      <c r="G15" s="6"/>
    </row>
    <row r="16" spans="1:7" ht="14.25" customHeight="1">
      <c r="A16" s="5"/>
      <c r="B16" s="2"/>
      <c r="C16" s="61" t="s">
        <v>24</v>
      </c>
      <c r="D16" s="66">
        <f t="shared" si="0"/>
        <v>0</v>
      </c>
      <c r="E16" s="2"/>
      <c r="F16" s="2"/>
      <c r="G16" s="6"/>
    </row>
    <row r="17" spans="1:7" ht="14.25" customHeight="1">
      <c r="A17" s="5"/>
      <c r="B17" s="2"/>
      <c r="C17" s="61" t="s">
        <v>25</v>
      </c>
      <c r="D17" s="66">
        <f t="shared" si="0"/>
        <v>623077.2</v>
      </c>
      <c r="E17" s="66">
        <v>623077.2</v>
      </c>
      <c r="F17" s="2"/>
      <c r="G17" s="6"/>
    </row>
    <row r="18" spans="1:7" ht="14.25" customHeight="1">
      <c r="A18" s="5"/>
      <c r="B18" s="2"/>
      <c r="C18" s="61" t="s">
        <v>26</v>
      </c>
      <c r="D18" s="66">
        <f t="shared" si="0"/>
        <v>0</v>
      </c>
      <c r="E18" s="2"/>
      <c r="F18" s="2"/>
      <c r="G18" s="6"/>
    </row>
    <row r="19" spans="1:7" ht="14.25" customHeight="1">
      <c r="A19" s="5"/>
      <c r="B19" s="2"/>
      <c r="C19" s="61" t="s">
        <v>27</v>
      </c>
      <c r="D19" s="66">
        <f t="shared" si="0"/>
        <v>0</v>
      </c>
      <c r="E19" s="2"/>
      <c r="F19" s="2"/>
      <c r="G19" s="6"/>
    </row>
    <row r="20" spans="1:7" ht="14.25" customHeight="1">
      <c r="A20" s="5"/>
      <c r="B20" s="2"/>
      <c r="C20" s="61" t="s">
        <v>28</v>
      </c>
      <c r="D20" s="66">
        <f t="shared" si="0"/>
        <v>0</v>
      </c>
      <c r="E20" s="2"/>
      <c r="F20" s="2"/>
      <c r="G20" s="6"/>
    </row>
    <row r="21" spans="1:7" ht="14.25" customHeight="1">
      <c r="A21" s="5"/>
      <c r="B21" s="2"/>
      <c r="C21" s="61" t="s">
        <v>29</v>
      </c>
      <c r="D21" s="66">
        <f t="shared" si="0"/>
        <v>0</v>
      </c>
      <c r="E21" s="2"/>
      <c r="F21" s="2"/>
      <c r="G21" s="6"/>
    </row>
    <row r="22" spans="1:7" ht="14.25" customHeight="1">
      <c r="A22" s="5"/>
      <c r="B22" s="2"/>
      <c r="C22" s="61" t="s">
        <v>30</v>
      </c>
      <c r="D22" s="66">
        <f t="shared" si="0"/>
        <v>0</v>
      </c>
      <c r="E22" s="2"/>
      <c r="F22" s="2"/>
      <c r="G22" s="6"/>
    </row>
    <row r="23" spans="1:7" ht="14.25" customHeight="1">
      <c r="A23" s="5"/>
      <c r="B23" s="2"/>
      <c r="C23" s="61" t="s">
        <v>31</v>
      </c>
      <c r="D23" s="66">
        <f t="shared" si="0"/>
        <v>0</v>
      </c>
      <c r="E23" s="2"/>
      <c r="F23" s="2"/>
      <c r="G23" s="6"/>
    </row>
    <row r="24" spans="1:7" ht="14.25" customHeight="1">
      <c r="A24" s="5"/>
      <c r="B24" s="2"/>
      <c r="C24" s="61" t="s">
        <v>32</v>
      </c>
      <c r="D24" s="66">
        <f t="shared" si="0"/>
        <v>0</v>
      </c>
      <c r="E24" s="2"/>
      <c r="F24" s="2"/>
      <c r="G24" s="6"/>
    </row>
    <row r="25" spans="1:7" ht="14.25" customHeight="1">
      <c r="A25" s="5"/>
      <c r="B25" s="2"/>
      <c r="C25" s="61" t="s">
        <v>33</v>
      </c>
      <c r="D25" s="66">
        <f t="shared" si="0"/>
        <v>0</v>
      </c>
      <c r="E25" s="2"/>
      <c r="F25" s="2"/>
      <c r="G25" s="6"/>
    </row>
    <row r="26" spans="1:7" ht="14.25" customHeight="1">
      <c r="A26" s="5"/>
      <c r="B26" s="2"/>
      <c r="C26" s="61" t="s">
        <v>34</v>
      </c>
      <c r="D26" s="66">
        <f t="shared" si="0"/>
        <v>0</v>
      </c>
      <c r="E26" s="2"/>
      <c r="F26" s="2"/>
      <c r="G26" s="6"/>
    </row>
    <row r="27" spans="1:7" ht="14.25" customHeight="1">
      <c r="A27" s="5"/>
      <c r="B27" s="2"/>
      <c r="C27" s="61" t="s">
        <v>35</v>
      </c>
      <c r="D27" s="66">
        <f t="shared" si="0"/>
        <v>577196.64</v>
      </c>
      <c r="E27" s="2">
        <v>577196.64</v>
      </c>
      <c r="F27" s="2"/>
      <c r="G27" s="6"/>
    </row>
    <row r="28" spans="1:7" ht="14.25" customHeight="1">
      <c r="A28" s="5"/>
      <c r="B28" s="2"/>
      <c r="C28" s="61" t="s">
        <v>36</v>
      </c>
      <c r="D28" s="66">
        <f t="shared" si="0"/>
        <v>0</v>
      </c>
      <c r="E28" s="2"/>
      <c r="F28" s="2"/>
      <c r="G28" s="6"/>
    </row>
    <row r="29" spans="1:7" ht="14.25" customHeight="1">
      <c r="A29" s="5"/>
      <c r="B29" s="2"/>
      <c r="C29" s="61" t="s">
        <v>37</v>
      </c>
      <c r="D29" s="66">
        <f t="shared" si="0"/>
        <v>0</v>
      </c>
      <c r="E29" s="2"/>
      <c r="F29" s="2"/>
      <c r="G29" s="6"/>
    </row>
    <row r="30" spans="1:7" ht="14.25" customHeight="1">
      <c r="A30" s="5"/>
      <c r="B30" s="2"/>
      <c r="C30" s="61" t="s">
        <v>38</v>
      </c>
      <c r="D30" s="66">
        <f t="shared" si="0"/>
        <v>0</v>
      </c>
      <c r="E30" s="2"/>
      <c r="F30" s="2"/>
      <c r="G30" s="6"/>
    </row>
    <row r="31" spans="1:7" ht="14.25" customHeight="1">
      <c r="A31" s="5"/>
      <c r="B31" s="2"/>
      <c r="C31" s="61" t="s">
        <v>39</v>
      </c>
      <c r="D31" s="66">
        <f t="shared" si="0"/>
        <v>0</v>
      </c>
      <c r="E31" s="2"/>
      <c r="F31" s="2"/>
      <c r="G31" s="6"/>
    </row>
    <row r="32" spans="1:7" ht="14.25" customHeight="1">
      <c r="A32" s="5"/>
      <c r="B32" s="2"/>
      <c r="C32" s="61" t="s">
        <v>40</v>
      </c>
      <c r="D32" s="66">
        <f t="shared" si="0"/>
        <v>0</v>
      </c>
      <c r="E32" s="2"/>
      <c r="F32" s="2"/>
      <c r="G32" s="6"/>
    </row>
    <row r="33" spans="1:7" ht="14.25" customHeight="1">
      <c r="A33" s="5"/>
      <c r="B33" s="2"/>
      <c r="C33" s="61" t="s">
        <v>41</v>
      </c>
      <c r="D33" s="66">
        <f t="shared" si="0"/>
        <v>0</v>
      </c>
      <c r="E33" s="2"/>
      <c r="F33" s="2"/>
      <c r="G33" s="6"/>
    </row>
    <row r="34" spans="1:7" ht="14.25" customHeight="1">
      <c r="A34" s="5"/>
      <c r="B34" s="2"/>
      <c r="C34" s="61" t="s">
        <v>42</v>
      </c>
      <c r="D34" s="66">
        <f t="shared" si="0"/>
        <v>0</v>
      </c>
      <c r="E34" s="2"/>
      <c r="F34" s="2"/>
      <c r="G34" s="6"/>
    </row>
    <row r="35" spans="1:7" ht="14.25" customHeight="1">
      <c r="A35" s="5"/>
      <c r="B35" s="2"/>
      <c r="C35" s="61" t="s">
        <v>43</v>
      </c>
      <c r="D35" s="66">
        <f t="shared" si="0"/>
        <v>0</v>
      </c>
      <c r="E35" s="2"/>
      <c r="F35" s="2"/>
      <c r="G35" s="6"/>
    </row>
    <row r="36" spans="1:7" ht="14.25" customHeight="1" thickBot="1">
      <c r="A36" s="7"/>
      <c r="B36" s="8"/>
      <c r="C36" s="9" t="s">
        <v>44</v>
      </c>
      <c r="D36" s="8">
        <f>SUM(E36:G36)</f>
        <v>0</v>
      </c>
      <c r="E36" s="8"/>
      <c r="F36" s="8"/>
      <c r="G36" s="10"/>
    </row>
  </sheetData>
  <sheetProtection/>
  <mergeCells count="4">
    <mergeCell ref="A4:B4"/>
    <mergeCell ref="C4:G4"/>
    <mergeCell ref="F3:G3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4" sqref="A24"/>
    </sheetView>
  </sheetViews>
  <sheetFormatPr defaultColWidth="9.33203125" defaultRowHeight="11.25"/>
  <cols>
    <col min="1" max="1" width="10" style="0" customWidth="1"/>
    <col min="2" max="2" width="39.33203125" style="0" customWidth="1"/>
    <col min="3" max="5" width="16.16015625" style="0" customWidth="1"/>
  </cols>
  <sheetData>
    <row r="1" spans="1:5" ht="11.25">
      <c r="A1" s="16" t="s">
        <v>58</v>
      </c>
      <c r="B1" s="12"/>
      <c r="C1" s="12"/>
      <c r="D1" s="12"/>
      <c r="E1" s="12"/>
    </row>
    <row r="2" spans="1:5" ht="18.75">
      <c r="A2" s="131" t="s">
        <v>165</v>
      </c>
      <c r="B2" s="131"/>
      <c r="C2" s="131"/>
      <c r="D2" s="131"/>
      <c r="E2" s="131"/>
    </row>
    <row r="3" spans="1:4" s="47" customFormat="1" ht="12" thickBot="1">
      <c r="A3" s="129" t="s">
        <v>264</v>
      </c>
      <c r="B3" s="130"/>
      <c r="C3" s="48"/>
      <c r="D3" s="48"/>
    </row>
    <row r="4" spans="1:5" s="47" customFormat="1" ht="21" customHeight="1">
      <c r="A4" s="126" t="s">
        <v>50</v>
      </c>
      <c r="B4" s="127"/>
      <c r="C4" s="127" t="s">
        <v>173</v>
      </c>
      <c r="D4" s="127"/>
      <c r="E4" s="128"/>
    </row>
    <row r="5" spans="1:5" s="47" customFormat="1" ht="21.75" customHeight="1">
      <c r="A5" s="50" t="s">
        <v>51</v>
      </c>
      <c r="B5" s="51" t="s">
        <v>52</v>
      </c>
      <c r="C5" s="51" t="s">
        <v>53</v>
      </c>
      <c r="D5" s="51" t="s">
        <v>54</v>
      </c>
      <c r="E5" s="115" t="s">
        <v>55</v>
      </c>
    </row>
    <row r="6" spans="1:5" ht="15" customHeight="1">
      <c r="A6" s="83"/>
      <c r="B6" s="14" t="s">
        <v>6</v>
      </c>
      <c r="C6" s="66">
        <f>SUM(D6:E6)</f>
        <v>19903804</v>
      </c>
      <c r="D6" s="66">
        <f>SUM(D7,D12,D16,D20)</f>
        <v>16821089.92</v>
      </c>
      <c r="E6" s="102">
        <f>SUM(E7,E12,E16,E20)</f>
        <v>3082714.08</v>
      </c>
    </row>
    <row r="7" spans="1:5" ht="15" customHeight="1">
      <c r="A7" s="84">
        <v>205</v>
      </c>
      <c r="B7" s="82" t="s">
        <v>181</v>
      </c>
      <c r="C7" s="66">
        <f aca="true" t="shared" si="0" ref="C7:C22">SUM(D7:E7)</f>
        <v>17758594</v>
      </c>
      <c r="D7" s="66">
        <f>SUM(D8,D10)</f>
        <v>14675879.92</v>
      </c>
      <c r="E7" s="102">
        <f>SUM(E8,E10)</f>
        <v>3082714.08</v>
      </c>
    </row>
    <row r="8" spans="1:5" ht="15" customHeight="1">
      <c r="A8" s="85" t="s">
        <v>184</v>
      </c>
      <c r="B8" s="82" t="s">
        <v>182</v>
      </c>
      <c r="C8" s="66">
        <f t="shared" si="0"/>
        <v>15658079.92</v>
      </c>
      <c r="D8" s="66">
        <f>SUM(D9)</f>
        <v>14675879.92</v>
      </c>
      <c r="E8" s="102">
        <f>SUM(E9)</f>
        <v>982200</v>
      </c>
    </row>
    <row r="9" spans="1:5" ht="15" customHeight="1">
      <c r="A9" s="85" t="s">
        <v>185</v>
      </c>
      <c r="B9" s="82" t="s">
        <v>183</v>
      </c>
      <c r="C9" s="66">
        <f t="shared" si="0"/>
        <v>15658079.92</v>
      </c>
      <c r="D9" s="66">
        <v>14675879.92</v>
      </c>
      <c r="E9" s="102">
        <v>982200</v>
      </c>
    </row>
    <row r="10" spans="1:5" ht="15" customHeight="1">
      <c r="A10" s="85" t="s">
        <v>186</v>
      </c>
      <c r="B10" s="86" t="s">
        <v>188</v>
      </c>
      <c r="C10" s="66">
        <f t="shared" si="0"/>
        <v>2100514.08</v>
      </c>
      <c r="D10" s="66">
        <f>SUM(D11)</f>
        <v>0</v>
      </c>
      <c r="E10" s="102">
        <f>SUM(E11)</f>
        <v>2100514.08</v>
      </c>
    </row>
    <row r="11" spans="1:5" ht="15" customHeight="1">
      <c r="A11" s="85" t="s">
        <v>187</v>
      </c>
      <c r="B11" s="86" t="s">
        <v>189</v>
      </c>
      <c r="C11" s="66">
        <f t="shared" si="0"/>
        <v>2100514.08</v>
      </c>
      <c r="D11" s="66"/>
      <c r="E11" s="102">
        <v>2100514.08</v>
      </c>
    </row>
    <row r="12" spans="1:5" ht="15" customHeight="1">
      <c r="A12" s="84" t="s">
        <v>136</v>
      </c>
      <c r="B12" s="67" t="s">
        <v>78</v>
      </c>
      <c r="C12" s="66">
        <f t="shared" si="0"/>
        <v>944936.16</v>
      </c>
      <c r="D12" s="66">
        <f>SUM(D13)</f>
        <v>944936.16</v>
      </c>
      <c r="E12" s="102">
        <f>SUM(E13)</f>
        <v>0</v>
      </c>
    </row>
    <row r="13" spans="1:5" ht="15" customHeight="1">
      <c r="A13" s="84" t="s">
        <v>137</v>
      </c>
      <c r="B13" s="67" t="s">
        <v>138</v>
      </c>
      <c r="C13" s="66">
        <f t="shared" si="0"/>
        <v>944936.16</v>
      </c>
      <c r="D13" s="66">
        <f>SUM(D14:D15)</f>
        <v>944936.16</v>
      </c>
      <c r="E13" s="102">
        <f>SUM(E14:E15)</f>
        <v>0</v>
      </c>
    </row>
    <row r="14" spans="1:5" ht="15" customHeight="1">
      <c r="A14" s="84" t="s">
        <v>139</v>
      </c>
      <c r="B14" s="67" t="s">
        <v>140</v>
      </c>
      <c r="C14" s="66">
        <f t="shared" si="0"/>
        <v>674954.4</v>
      </c>
      <c r="D14" s="66">
        <v>674954.4</v>
      </c>
      <c r="E14" s="102"/>
    </row>
    <row r="15" spans="1:5" ht="15" customHeight="1">
      <c r="A15" s="84" t="s">
        <v>141</v>
      </c>
      <c r="B15" s="67" t="s">
        <v>142</v>
      </c>
      <c r="C15" s="66">
        <f t="shared" si="0"/>
        <v>269981.76</v>
      </c>
      <c r="D15" s="66">
        <v>269981.76</v>
      </c>
      <c r="E15" s="102"/>
    </row>
    <row r="16" spans="1:5" ht="15" customHeight="1">
      <c r="A16" s="84" t="s">
        <v>143</v>
      </c>
      <c r="B16" s="67" t="s">
        <v>80</v>
      </c>
      <c r="C16" s="66">
        <f t="shared" si="0"/>
        <v>623077.2</v>
      </c>
      <c r="D16" s="66">
        <f>SUM(D17)</f>
        <v>623077.2</v>
      </c>
      <c r="E16" s="102">
        <f>SUM(E17)</f>
        <v>0</v>
      </c>
    </row>
    <row r="17" spans="1:5" ht="15" customHeight="1">
      <c r="A17" s="84" t="s">
        <v>144</v>
      </c>
      <c r="B17" s="67" t="s">
        <v>145</v>
      </c>
      <c r="C17" s="66">
        <f t="shared" si="0"/>
        <v>623077.2</v>
      </c>
      <c r="D17" s="66">
        <f>SUM(D18)</f>
        <v>623077.2</v>
      </c>
      <c r="E17" s="102">
        <f>SUM(E18)</f>
        <v>0</v>
      </c>
    </row>
    <row r="18" spans="1:5" ht="15" customHeight="1">
      <c r="A18" s="85" t="s">
        <v>194</v>
      </c>
      <c r="B18" s="67" t="s">
        <v>146</v>
      </c>
      <c r="C18" s="66">
        <f t="shared" si="0"/>
        <v>623077.2</v>
      </c>
      <c r="D18" s="66">
        <v>623077.2</v>
      </c>
      <c r="E18" s="102"/>
    </row>
    <row r="19" spans="1:5" ht="15" customHeight="1">
      <c r="A19" s="85" t="s">
        <v>190</v>
      </c>
      <c r="B19" s="86" t="s">
        <v>195</v>
      </c>
      <c r="C19" s="66">
        <f t="shared" si="0"/>
        <v>577196.64</v>
      </c>
      <c r="D19" s="66">
        <f>SUM(D20)</f>
        <v>577196.64</v>
      </c>
      <c r="E19" s="102">
        <f>SUM(E20)</f>
        <v>0</v>
      </c>
    </row>
    <row r="20" spans="1:5" ht="15" customHeight="1">
      <c r="A20" s="85" t="s">
        <v>191</v>
      </c>
      <c r="B20" s="86" t="s">
        <v>196</v>
      </c>
      <c r="C20" s="66">
        <f t="shared" si="0"/>
        <v>577196.64</v>
      </c>
      <c r="D20" s="66">
        <f>SUM(D21:D22)</f>
        <v>577196.64</v>
      </c>
      <c r="E20" s="102">
        <f>SUM(E21:E22)</f>
        <v>0</v>
      </c>
    </row>
    <row r="21" spans="1:5" ht="15" customHeight="1">
      <c r="A21" s="85" t="s">
        <v>192</v>
      </c>
      <c r="B21" s="86" t="s">
        <v>197</v>
      </c>
      <c r="C21" s="66">
        <f t="shared" si="0"/>
        <v>404972.64</v>
      </c>
      <c r="D21" s="66">
        <v>404972.64</v>
      </c>
      <c r="E21" s="102"/>
    </row>
    <row r="22" spans="1:5" ht="15" customHeight="1" thickBot="1">
      <c r="A22" s="103" t="s">
        <v>193</v>
      </c>
      <c r="B22" s="116" t="s">
        <v>198</v>
      </c>
      <c r="C22" s="117">
        <f t="shared" si="0"/>
        <v>172224</v>
      </c>
      <c r="D22" s="117">
        <v>172224</v>
      </c>
      <c r="E22" s="31"/>
    </row>
  </sheetData>
  <sheetProtection/>
  <mergeCells count="4">
    <mergeCell ref="A4:B4"/>
    <mergeCell ref="C4:E4"/>
    <mergeCell ref="A3:B3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PageLayoutView="0" workbookViewId="0" topLeftCell="A1">
      <selection activeCell="G7" sqref="G7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16" t="s">
        <v>62</v>
      </c>
      <c r="B1" s="12"/>
      <c r="C1" s="12"/>
      <c r="D1" s="12"/>
      <c r="E1" s="12"/>
      <c r="F1" s="12"/>
      <c r="G1" s="12"/>
    </row>
    <row r="2" spans="1:7" ht="18.75">
      <c r="A2" s="81" t="s">
        <v>167</v>
      </c>
      <c r="B2" s="81"/>
      <c r="C2" s="81"/>
      <c r="D2" s="81"/>
      <c r="E2" s="81"/>
      <c r="F2" s="81"/>
      <c r="G2" s="81"/>
    </row>
    <row r="3" spans="1:5" s="47" customFormat="1" ht="12" thickBot="1">
      <c r="A3" s="53"/>
      <c r="B3" s="53"/>
      <c r="C3" s="48"/>
      <c r="D3" s="48"/>
      <c r="E3" s="49" t="s">
        <v>57</v>
      </c>
    </row>
    <row r="4" spans="1:5" ht="15.75" customHeight="1">
      <c r="A4" s="134" t="s">
        <v>178</v>
      </c>
      <c r="B4" s="135"/>
      <c r="C4" s="132" t="s">
        <v>174</v>
      </c>
      <c r="D4" s="132"/>
      <c r="E4" s="133"/>
    </row>
    <row r="5" spans="1:5" ht="15.75" customHeight="1">
      <c r="A5" s="20" t="s">
        <v>51</v>
      </c>
      <c r="B5" s="14" t="s">
        <v>52</v>
      </c>
      <c r="C5" s="14" t="s">
        <v>6</v>
      </c>
      <c r="D5" s="14" t="s">
        <v>60</v>
      </c>
      <c r="E5" s="21" t="s">
        <v>61</v>
      </c>
    </row>
    <row r="6" spans="1:5" ht="15.75" customHeight="1">
      <c r="A6" s="20"/>
      <c r="B6" s="14" t="s">
        <v>179</v>
      </c>
      <c r="C6" s="68">
        <f>SUM(D6:E6)</f>
        <v>16821089.92</v>
      </c>
      <c r="D6" s="97">
        <f>SUM(D7,D18,D39)</f>
        <v>11144063.58</v>
      </c>
      <c r="E6" s="92">
        <f>SUM(E7,E18,E39)</f>
        <v>5677026.34</v>
      </c>
    </row>
    <row r="7" spans="1:5" ht="15.75" customHeight="1">
      <c r="A7" s="87" t="s">
        <v>147</v>
      </c>
      <c r="B7" s="88" t="s">
        <v>148</v>
      </c>
      <c r="C7" s="68">
        <f aca="true" t="shared" si="0" ref="C7:C41">SUM(D7:E7)</f>
        <v>10939883.58</v>
      </c>
      <c r="D7" s="97">
        <f>SUM(D8:D17)</f>
        <v>10939883.58</v>
      </c>
      <c r="E7" s="92">
        <f>SUM(E8:E17)</f>
        <v>0</v>
      </c>
    </row>
    <row r="8" spans="1:5" ht="15.75" customHeight="1">
      <c r="A8" s="87" t="s">
        <v>200</v>
      </c>
      <c r="B8" s="88" t="s">
        <v>201</v>
      </c>
      <c r="C8" s="68">
        <f t="shared" si="0"/>
        <v>1360692</v>
      </c>
      <c r="D8" s="97">
        <v>1360692</v>
      </c>
      <c r="E8" s="92"/>
    </row>
    <row r="9" spans="1:5" ht="15.75" customHeight="1">
      <c r="A9" s="87" t="s">
        <v>202</v>
      </c>
      <c r="B9" s="88" t="s">
        <v>203</v>
      </c>
      <c r="C9" s="68">
        <f t="shared" si="0"/>
        <v>252360</v>
      </c>
      <c r="D9" s="97">
        <v>252360</v>
      </c>
      <c r="E9" s="92"/>
    </row>
    <row r="10" spans="1:5" ht="15.75" customHeight="1">
      <c r="A10" s="87" t="s">
        <v>204</v>
      </c>
      <c r="B10" s="88" t="s">
        <v>205</v>
      </c>
      <c r="C10" s="68">
        <f t="shared" si="0"/>
        <v>3978024</v>
      </c>
      <c r="D10" s="97">
        <v>3978024</v>
      </c>
      <c r="E10" s="92"/>
    </row>
    <row r="11" spans="1:5" ht="15.75" customHeight="1">
      <c r="A11" s="87" t="s">
        <v>206</v>
      </c>
      <c r="B11" s="88" t="s">
        <v>149</v>
      </c>
      <c r="C11" s="68">
        <f t="shared" si="0"/>
        <v>674954.4</v>
      </c>
      <c r="D11" s="97">
        <v>674954.4</v>
      </c>
      <c r="E11" s="92"/>
    </row>
    <row r="12" spans="1:5" ht="15.75" customHeight="1">
      <c r="A12" s="87" t="s">
        <v>207</v>
      </c>
      <c r="B12" s="88" t="s">
        <v>150</v>
      </c>
      <c r="C12" s="68">
        <f t="shared" si="0"/>
        <v>269981.76</v>
      </c>
      <c r="D12" s="97">
        <v>269981.76</v>
      </c>
      <c r="E12" s="92"/>
    </row>
    <row r="13" spans="1:5" ht="15.75" customHeight="1">
      <c r="A13" s="87" t="s">
        <v>208</v>
      </c>
      <c r="B13" s="88" t="s">
        <v>209</v>
      </c>
      <c r="C13" s="68">
        <f t="shared" si="0"/>
        <v>337477.2</v>
      </c>
      <c r="D13" s="97">
        <v>337477.2</v>
      </c>
      <c r="E13" s="92"/>
    </row>
    <row r="14" spans="1:5" ht="15.75" customHeight="1">
      <c r="A14" s="87" t="s">
        <v>210</v>
      </c>
      <c r="B14" s="88" t="s">
        <v>211</v>
      </c>
      <c r="C14" s="68">
        <f t="shared" si="0"/>
        <v>50621.58</v>
      </c>
      <c r="D14" s="97">
        <v>50621.58</v>
      </c>
      <c r="E14" s="92"/>
    </row>
    <row r="15" spans="1:5" ht="15.75" customHeight="1">
      <c r="A15" s="87" t="s">
        <v>212</v>
      </c>
      <c r="B15" s="88" t="s">
        <v>213</v>
      </c>
      <c r="C15" s="68">
        <f t="shared" si="0"/>
        <v>404972.64</v>
      </c>
      <c r="D15" s="95">
        <v>404972.64</v>
      </c>
      <c r="E15" s="93"/>
    </row>
    <row r="16" spans="1:5" ht="15.75" customHeight="1">
      <c r="A16" s="87" t="s">
        <v>214</v>
      </c>
      <c r="B16" s="88" t="s">
        <v>151</v>
      </c>
      <c r="C16" s="68">
        <f t="shared" si="0"/>
        <v>81600</v>
      </c>
      <c r="D16" s="95">
        <v>81600</v>
      </c>
      <c r="E16" s="93"/>
    </row>
    <row r="17" spans="1:5" ht="15.75" customHeight="1">
      <c r="A17" s="87" t="s">
        <v>215</v>
      </c>
      <c r="B17" s="88" t="s">
        <v>216</v>
      </c>
      <c r="C17" s="68">
        <f t="shared" si="0"/>
        <v>3529200</v>
      </c>
      <c r="D17" s="95">
        <v>3529200</v>
      </c>
      <c r="E17" s="93"/>
    </row>
    <row r="18" spans="1:5" ht="15.75" customHeight="1">
      <c r="A18" s="87" t="s">
        <v>217</v>
      </c>
      <c r="B18" s="89" t="s">
        <v>218</v>
      </c>
      <c r="C18" s="68">
        <f t="shared" si="0"/>
        <v>5677026.34</v>
      </c>
      <c r="D18" s="95">
        <f>SUM(D19:D38)</f>
        <v>0</v>
      </c>
      <c r="E18" s="93">
        <f>SUM(E19:E38)</f>
        <v>5677026.34</v>
      </c>
    </row>
    <row r="19" spans="1:5" ht="15.75" customHeight="1">
      <c r="A19" s="87" t="s">
        <v>219</v>
      </c>
      <c r="B19" s="88" t="s">
        <v>220</v>
      </c>
      <c r="C19" s="68">
        <f t="shared" si="0"/>
        <v>1361420</v>
      </c>
      <c r="D19" s="95"/>
      <c r="E19" s="93">
        <v>1361420</v>
      </c>
    </row>
    <row r="20" spans="1:5" ht="15.75" customHeight="1">
      <c r="A20" s="87" t="s">
        <v>221</v>
      </c>
      <c r="B20" s="88" t="s">
        <v>222</v>
      </c>
      <c r="C20" s="68">
        <f t="shared" si="0"/>
        <v>380192</v>
      </c>
      <c r="D20" s="95"/>
      <c r="E20" s="93">
        <v>380192</v>
      </c>
    </row>
    <row r="21" spans="1:5" ht="15.75" customHeight="1">
      <c r="A21" s="87" t="s">
        <v>250</v>
      </c>
      <c r="B21" s="88" t="s">
        <v>251</v>
      </c>
      <c r="C21" s="68">
        <f t="shared" si="0"/>
        <v>30000</v>
      </c>
      <c r="D21" s="95"/>
      <c r="E21" s="93">
        <v>30000</v>
      </c>
    </row>
    <row r="22" spans="1:5" ht="15.75" customHeight="1">
      <c r="A22" s="87" t="s">
        <v>223</v>
      </c>
      <c r="B22" s="88" t="s">
        <v>224</v>
      </c>
      <c r="C22" s="68">
        <f t="shared" si="0"/>
        <v>5000</v>
      </c>
      <c r="D22" s="95"/>
      <c r="E22" s="93">
        <v>5000</v>
      </c>
    </row>
    <row r="23" spans="1:5" ht="15.75" customHeight="1">
      <c r="A23" s="87" t="s">
        <v>225</v>
      </c>
      <c r="B23" s="88" t="s">
        <v>226</v>
      </c>
      <c r="C23" s="68">
        <f t="shared" si="0"/>
        <v>48000</v>
      </c>
      <c r="D23" s="95"/>
      <c r="E23" s="93">
        <v>48000</v>
      </c>
    </row>
    <row r="24" spans="1:5" ht="15.75" customHeight="1">
      <c r="A24" s="87" t="s">
        <v>227</v>
      </c>
      <c r="B24" s="88" t="s">
        <v>228</v>
      </c>
      <c r="C24" s="68">
        <f t="shared" si="0"/>
        <v>180000</v>
      </c>
      <c r="D24" s="95"/>
      <c r="E24" s="93">
        <v>180000</v>
      </c>
    </row>
    <row r="25" spans="1:5" ht="15.75" customHeight="1">
      <c r="A25" s="87" t="s">
        <v>229</v>
      </c>
      <c r="B25" s="88" t="s">
        <v>230</v>
      </c>
      <c r="C25" s="68">
        <f t="shared" si="0"/>
        <v>54000</v>
      </c>
      <c r="D25" s="95"/>
      <c r="E25" s="93">
        <v>54000</v>
      </c>
    </row>
    <row r="26" spans="1:5" ht="15.75" customHeight="1">
      <c r="A26" s="87" t="s">
        <v>252</v>
      </c>
      <c r="B26" s="88" t="s">
        <v>253</v>
      </c>
      <c r="C26" s="68">
        <f t="shared" si="0"/>
        <v>1554000</v>
      </c>
      <c r="D26" s="95"/>
      <c r="E26" s="93">
        <v>1554000</v>
      </c>
    </row>
    <row r="27" spans="1:5" ht="15.75" customHeight="1">
      <c r="A27" s="87" t="s">
        <v>231</v>
      </c>
      <c r="B27" s="88" t="s">
        <v>232</v>
      </c>
      <c r="C27" s="68">
        <f t="shared" si="0"/>
        <v>482700</v>
      </c>
      <c r="D27" s="95"/>
      <c r="E27" s="93">
        <v>482700</v>
      </c>
    </row>
    <row r="28" spans="1:5" ht="15.75" customHeight="1">
      <c r="A28" s="87" t="s">
        <v>233</v>
      </c>
      <c r="B28" s="88" t="s">
        <v>234</v>
      </c>
      <c r="C28" s="68">
        <f t="shared" si="0"/>
        <v>557200</v>
      </c>
      <c r="D28" s="95"/>
      <c r="E28" s="93">
        <v>557200</v>
      </c>
    </row>
    <row r="29" spans="1:5" ht="15.75" customHeight="1">
      <c r="A29" s="87" t="s">
        <v>254</v>
      </c>
      <c r="B29" s="88" t="s">
        <v>255</v>
      </c>
      <c r="C29" s="68">
        <f t="shared" si="0"/>
        <v>7000</v>
      </c>
      <c r="D29" s="95"/>
      <c r="E29" s="93">
        <v>7000</v>
      </c>
    </row>
    <row r="30" spans="1:5" ht="15.75" customHeight="1">
      <c r="A30" s="87" t="s">
        <v>235</v>
      </c>
      <c r="B30" s="88" t="s">
        <v>236</v>
      </c>
      <c r="C30" s="68">
        <f t="shared" si="0"/>
        <v>211210.38</v>
      </c>
      <c r="D30" s="95"/>
      <c r="E30" s="93">
        <v>211210.38</v>
      </c>
    </row>
    <row r="31" spans="1:5" ht="15.75" customHeight="1">
      <c r="A31" s="87" t="s">
        <v>237</v>
      </c>
      <c r="B31" s="88" t="s">
        <v>132</v>
      </c>
      <c r="C31" s="68">
        <f t="shared" si="0"/>
        <v>24000</v>
      </c>
      <c r="D31" s="95"/>
      <c r="E31" s="93">
        <v>24000</v>
      </c>
    </row>
    <row r="32" spans="1:5" ht="15.75" customHeight="1">
      <c r="A32" s="87" t="s">
        <v>238</v>
      </c>
      <c r="B32" s="88" t="s">
        <v>239</v>
      </c>
      <c r="C32" s="68">
        <f t="shared" si="0"/>
        <v>2100</v>
      </c>
      <c r="D32" s="95"/>
      <c r="E32" s="93">
        <v>2100</v>
      </c>
    </row>
    <row r="33" spans="1:5" ht="15.75" customHeight="1">
      <c r="A33" s="87" t="s">
        <v>240</v>
      </c>
      <c r="B33" s="88" t="s">
        <v>241</v>
      </c>
      <c r="C33" s="68">
        <f t="shared" si="0"/>
        <v>320000</v>
      </c>
      <c r="D33" s="95"/>
      <c r="E33" s="93">
        <v>320000</v>
      </c>
    </row>
    <row r="34" spans="1:5" ht="15.75" customHeight="1">
      <c r="A34" s="87" t="s">
        <v>242</v>
      </c>
      <c r="B34" s="88" t="s">
        <v>243</v>
      </c>
      <c r="C34" s="68">
        <f t="shared" si="0"/>
        <v>67495.44</v>
      </c>
      <c r="D34" s="95"/>
      <c r="E34" s="93">
        <v>67495.44</v>
      </c>
    </row>
    <row r="35" spans="1:5" ht="15.75" customHeight="1">
      <c r="A35" s="87" t="s">
        <v>244</v>
      </c>
      <c r="B35" s="88" t="s">
        <v>245</v>
      </c>
      <c r="C35" s="68">
        <f t="shared" si="0"/>
        <v>40820.76</v>
      </c>
      <c r="D35" s="95"/>
      <c r="E35" s="93">
        <v>40820.76</v>
      </c>
    </row>
    <row r="36" spans="1:5" ht="15.75" customHeight="1">
      <c r="A36" s="87" t="s">
        <v>246</v>
      </c>
      <c r="B36" s="88" t="s">
        <v>135</v>
      </c>
      <c r="C36" s="68">
        <f t="shared" si="0"/>
        <v>50000</v>
      </c>
      <c r="D36" s="95"/>
      <c r="E36" s="93">
        <v>50000</v>
      </c>
    </row>
    <row r="37" spans="1:5" ht="15.75" customHeight="1">
      <c r="A37" s="87" t="s">
        <v>258</v>
      </c>
      <c r="B37" s="88" t="s">
        <v>259</v>
      </c>
      <c r="C37" s="68">
        <f t="shared" si="0"/>
        <v>1000</v>
      </c>
      <c r="D37" s="95"/>
      <c r="E37" s="93">
        <v>1000</v>
      </c>
    </row>
    <row r="38" spans="1:5" ht="15.75" customHeight="1">
      <c r="A38" s="87" t="s">
        <v>247</v>
      </c>
      <c r="B38" s="88" t="s">
        <v>248</v>
      </c>
      <c r="C38" s="68">
        <f t="shared" si="0"/>
        <v>300887.76</v>
      </c>
      <c r="D38" s="95"/>
      <c r="E38" s="93">
        <v>300887.76</v>
      </c>
    </row>
    <row r="39" spans="1:5" ht="15.75" customHeight="1">
      <c r="A39" s="87" t="s">
        <v>249</v>
      </c>
      <c r="B39" s="88" t="s">
        <v>152</v>
      </c>
      <c r="C39" s="68">
        <f t="shared" si="0"/>
        <v>204180</v>
      </c>
      <c r="D39" s="95">
        <f>SUM(D40:D41)</f>
        <v>204180</v>
      </c>
      <c r="E39" s="93">
        <f>SUM(E40:E41)</f>
        <v>0</v>
      </c>
    </row>
    <row r="40" spans="1:5" ht="15.75" customHeight="1">
      <c r="A40" s="87" t="s">
        <v>262</v>
      </c>
      <c r="B40" s="88" t="s">
        <v>263</v>
      </c>
      <c r="C40" s="68">
        <f t="shared" si="0"/>
        <v>204000</v>
      </c>
      <c r="D40" s="95">
        <v>204000</v>
      </c>
      <c r="E40" s="93"/>
    </row>
    <row r="41" spans="1:5" ht="15.75" customHeight="1" thickBot="1">
      <c r="A41" s="90" t="s">
        <v>260</v>
      </c>
      <c r="B41" s="91" t="s">
        <v>261</v>
      </c>
      <c r="C41" s="71">
        <f t="shared" si="0"/>
        <v>180</v>
      </c>
      <c r="D41" s="96">
        <v>180</v>
      </c>
      <c r="E41" s="94"/>
    </row>
  </sheetData>
  <sheetProtection/>
  <mergeCells count="2">
    <mergeCell ref="C4:E4"/>
    <mergeCell ref="A4:B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63" t="s">
        <v>63</v>
      </c>
      <c r="B1" s="12"/>
      <c r="C1" s="12"/>
      <c r="D1" s="12"/>
      <c r="E1" s="12"/>
    </row>
    <row r="2" spans="1:13" ht="33.75" customHeight="1">
      <c r="A2" s="141" t="s">
        <v>168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2" ht="12.75" customHeight="1" thickBot="1">
      <c r="A3" s="149" t="s">
        <v>199</v>
      </c>
      <c r="B3" s="149"/>
      <c r="C3" s="149"/>
      <c r="L3" s="65" t="s">
        <v>0</v>
      </c>
    </row>
    <row r="4" spans="1:13" ht="16.5" customHeight="1">
      <c r="A4" s="138" t="s">
        <v>129</v>
      </c>
      <c r="B4" s="150" t="s">
        <v>173</v>
      </c>
      <c r="C4" s="150"/>
      <c r="D4" s="150"/>
      <c r="E4" s="150"/>
      <c r="F4" s="150"/>
      <c r="G4" s="150"/>
      <c r="H4" s="150" t="s">
        <v>175</v>
      </c>
      <c r="I4" s="150"/>
      <c r="J4" s="150"/>
      <c r="K4" s="150"/>
      <c r="L4" s="150"/>
      <c r="M4" s="151"/>
    </row>
    <row r="5" spans="1:13" ht="44.25" customHeight="1">
      <c r="A5" s="139"/>
      <c r="B5" s="136" t="s">
        <v>6</v>
      </c>
      <c r="C5" s="137" t="s">
        <v>130</v>
      </c>
      <c r="D5" s="136" t="s">
        <v>131</v>
      </c>
      <c r="E5" s="136"/>
      <c r="F5" s="136"/>
      <c r="G5" s="136" t="s">
        <v>132</v>
      </c>
      <c r="H5" s="136" t="s">
        <v>6</v>
      </c>
      <c r="I5" s="142" t="s">
        <v>133</v>
      </c>
      <c r="J5" s="144" t="s">
        <v>131</v>
      </c>
      <c r="K5" s="145"/>
      <c r="L5" s="146"/>
      <c r="M5" s="147" t="s">
        <v>132</v>
      </c>
    </row>
    <row r="6" spans="1:13" ht="55.5" customHeight="1">
      <c r="A6" s="140"/>
      <c r="B6" s="136"/>
      <c r="C6" s="137"/>
      <c r="D6" s="62" t="s">
        <v>53</v>
      </c>
      <c r="E6" s="1" t="s">
        <v>134</v>
      </c>
      <c r="F6" s="1" t="s">
        <v>135</v>
      </c>
      <c r="G6" s="136"/>
      <c r="H6" s="136"/>
      <c r="I6" s="143"/>
      <c r="J6" s="62" t="s">
        <v>53</v>
      </c>
      <c r="K6" s="1" t="s">
        <v>134</v>
      </c>
      <c r="L6" s="1" t="s">
        <v>135</v>
      </c>
      <c r="M6" s="148"/>
    </row>
    <row r="7" spans="1:13" ht="17.25" customHeight="1" thickBot="1">
      <c r="A7" s="118" t="s">
        <v>6</v>
      </c>
      <c r="B7" s="8">
        <f>SUM(C7,D7,G7)</f>
        <v>74000</v>
      </c>
      <c r="C7" s="8"/>
      <c r="D7" s="8">
        <f>SUM(E7:F7)</f>
        <v>50000</v>
      </c>
      <c r="E7" s="8"/>
      <c r="F7" s="8">
        <v>50000</v>
      </c>
      <c r="G7" s="8">
        <v>24000</v>
      </c>
      <c r="H7" s="8">
        <f>SUM(M7,J7,I7)</f>
        <v>74087</v>
      </c>
      <c r="I7" s="119"/>
      <c r="J7" s="8">
        <f>SUM(K7:L7)</f>
        <v>50000</v>
      </c>
      <c r="K7" s="8"/>
      <c r="L7" s="8">
        <v>50000</v>
      </c>
      <c r="M7" s="10">
        <v>24087</v>
      </c>
    </row>
    <row r="9" ht="11.25">
      <c r="A9" t="s">
        <v>176</v>
      </c>
    </row>
    <row r="10" spans="1:250" ht="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</sheetData>
  <sheetProtection/>
  <mergeCells count="14">
    <mergeCell ref="A4:A6"/>
    <mergeCell ref="A3:C3"/>
    <mergeCell ref="B4:G4"/>
    <mergeCell ref="H4:M4"/>
    <mergeCell ref="B5:B6"/>
    <mergeCell ref="C5:C6"/>
    <mergeCell ref="D5:F5"/>
    <mergeCell ref="G5:G6"/>
    <mergeCell ref="A2:M2"/>
    <mergeCell ref="H5:H6"/>
    <mergeCell ref="I5:I6"/>
    <mergeCell ref="J5:L5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10" sqref="A10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64" t="s">
        <v>125</v>
      </c>
      <c r="B1" s="12"/>
      <c r="C1" s="12"/>
      <c r="D1" s="12"/>
      <c r="E1" s="12"/>
    </row>
    <row r="2" spans="1:5" ht="24">
      <c r="A2" s="152" t="s">
        <v>162</v>
      </c>
      <c r="B2" s="152"/>
      <c r="C2" s="152"/>
      <c r="D2" s="152"/>
      <c r="E2" s="152"/>
    </row>
    <row r="3" spans="1:5" s="47" customFormat="1" ht="12" thickBot="1">
      <c r="A3" s="129" t="s">
        <v>199</v>
      </c>
      <c r="B3" s="130"/>
      <c r="C3" s="48"/>
      <c r="D3" s="48"/>
      <c r="E3" s="49" t="s">
        <v>57</v>
      </c>
    </row>
    <row r="4" spans="1:5" ht="15.75" customHeight="1">
      <c r="A4" s="17" t="s">
        <v>51</v>
      </c>
      <c r="B4" s="18" t="s">
        <v>52</v>
      </c>
      <c r="C4" s="18" t="s">
        <v>6</v>
      </c>
      <c r="D4" s="18" t="s">
        <v>54</v>
      </c>
      <c r="E4" s="19" t="s">
        <v>55</v>
      </c>
    </row>
    <row r="5" spans="1:5" ht="15.75" customHeight="1">
      <c r="A5" s="22"/>
      <c r="B5" s="27" t="s">
        <v>6</v>
      </c>
      <c r="C5" s="15"/>
      <c r="D5" s="15"/>
      <c r="E5" s="23"/>
    </row>
    <row r="6" spans="1:5" ht="15.75" customHeight="1">
      <c r="A6" s="22"/>
      <c r="B6" s="15"/>
      <c r="C6" s="15"/>
      <c r="D6" s="15"/>
      <c r="E6" s="23"/>
    </row>
    <row r="7" spans="1:5" ht="15.75" customHeight="1">
      <c r="A7" s="22"/>
      <c r="B7" s="15"/>
      <c r="C7" s="15"/>
      <c r="D7" s="15"/>
      <c r="E7" s="23"/>
    </row>
    <row r="8" spans="1:5" ht="15.75" customHeight="1" thickBot="1">
      <c r="A8" s="29"/>
      <c r="B8" s="30"/>
      <c r="C8" s="30"/>
      <c r="D8" s="30"/>
      <c r="E8" s="31"/>
    </row>
    <row r="9" ht="13.5" customHeight="1">
      <c r="A9" s="12" t="s">
        <v>275</v>
      </c>
    </row>
    <row r="10" spans="1:256" ht="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64" t="s">
        <v>126</v>
      </c>
      <c r="B1" s="12"/>
      <c r="C1" s="12"/>
      <c r="D1" s="12"/>
      <c r="E1" s="12"/>
    </row>
    <row r="2" spans="1:5" ht="18.75">
      <c r="A2" s="131" t="s">
        <v>163</v>
      </c>
      <c r="B2" s="131"/>
      <c r="C2" s="131"/>
      <c r="D2" s="131"/>
      <c r="E2" s="131"/>
    </row>
    <row r="3" spans="1:5" s="47" customFormat="1" ht="12" thickBot="1">
      <c r="A3" s="129" t="s">
        <v>199</v>
      </c>
      <c r="B3" s="130"/>
      <c r="C3" s="48"/>
      <c r="D3" s="48"/>
      <c r="E3" s="49" t="s">
        <v>57</v>
      </c>
    </row>
    <row r="4" spans="1:5" ht="17.25" customHeight="1">
      <c r="A4" s="17" t="s">
        <v>51</v>
      </c>
      <c r="B4" s="18" t="s">
        <v>52</v>
      </c>
      <c r="C4" s="18" t="s">
        <v>6</v>
      </c>
      <c r="D4" s="18" t="s">
        <v>54</v>
      </c>
      <c r="E4" s="19" t="s">
        <v>55</v>
      </c>
    </row>
    <row r="5" spans="1:5" ht="17.25" customHeight="1">
      <c r="A5" s="22"/>
      <c r="B5" s="27" t="s">
        <v>6</v>
      </c>
      <c r="C5" s="15"/>
      <c r="D5" s="15"/>
      <c r="E5" s="23"/>
    </row>
    <row r="6" spans="1:5" ht="17.25" customHeight="1">
      <c r="A6" s="22"/>
      <c r="B6" s="15"/>
      <c r="C6" s="15"/>
      <c r="D6" s="15"/>
      <c r="E6" s="23"/>
    </row>
    <row r="7" spans="1:5" ht="17.25" customHeight="1">
      <c r="A7" s="22"/>
      <c r="B7" s="15"/>
      <c r="C7" s="15"/>
      <c r="D7" s="15"/>
      <c r="E7" s="23"/>
    </row>
    <row r="8" spans="1:5" ht="17.25" customHeight="1" thickBot="1">
      <c r="A8" s="29"/>
      <c r="B8" s="30"/>
      <c r="C8" s="30"/>
      <c r="D8" s="30"/>
      <c r="E8" s="31"/>
    </row>
    <row r="9" spans="1:5" ht="17.25" customHeight="1">
      <c r="A9" s="72" t="s">
        <v>276</v>
      </c>
      <c r="B9" s="72"/>
      <c r="C9" s="72"/>
      <c r="D9" s="72"/>
      <c r="E9" s="72"/>
    </row>
    <row r="10" spans="1:256" ht="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8" sqref="A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54" t="s">
        <v>127</v>
      </c>
    </row>
    <row r="2" spans="1:4" ht="27.75" customHeight="1">
      <c r="A2" s="156" t="s">
        <v>170</v>
      </c>
      <c r="B2" s="156"/>
      <c r="C2" s="156"/>
      <c r="D2" s="156"/>
    </row>
    <row r="3" spans="1:4" s="47" customFormat="1" ht="12" thickBot="1">
      <c r="A3" s="129" t="s">
        <v>199</v>
      </c>
      <c r="B3" s="130"/>
      <c r="D3" s="52" t="s">
        <v>98</v>
      </c>
    </row>
    <row r="4" spans="1:4" ht="15" customHeight="1">
      <c r="A4" s="153" t="s">
        <v>1</v>
      </c>
      <c r="B4" s="154"/>
      <c r="C4" s="154" t="s">
        <v>2</v>
      </c>
      <c r="D4" s="155"/>
    </row>
    <row r="5" spans="1:4" ht="15" customHeight="1">
      <c r="A5" s="37" t="s">
        <v>3</v>
      </c>
      <c r="B5" s="1" t="s">
        <v>177</v>
      </c>
      <c r="C5" s="32" t="s">
        <v>3</v>
      </c>
      <c r="D5" s="38" t="s">
        <v>4</v>
      </c>
    </row>
    <row r="6" spans="1:4" ht="15" customHeight="1">
      <c r="A6" s="98" t="s">
        <v>116</v>
      </c>
      <c r="B6" s="68">
        <f>SUM(B7,B16:B17)</f>
        <v>19903804</v>
      </c>
      <c r="C6" s="73" t="s">
        <v>117</v>
      </c>
      <c r="D6" s="69">
        <f>SUM(D7,D36)</f>
        <v>19903804</v>
      </c>
    </row>
    <row r="7" spans="1:4" ht="15" customHeight="1">
      <c r="A7" s="99" t="s">
        <v>114</v>
      </c>
      <c r="B7" s="68">
        <f>SUM(B8:B15)</f>
        <v>19903804</v>
      </c>
      <c r="C7" s="55" t="s">
        <v>115</v>
      </c>
      <c r="D7" s="69">
        <f>SUM(D8:D35)</f>
        <v>19903804</v>
      </c>
    </row>
    <row r="8" spans="1:4" ht="15" customHeight="1">
      <c r="A8" s="100" t="s">
        <v>66</v>
      </c>
      <c r="B8" s="68">
        <v>19903804</v>
      </c>
      <c r="C8" s="56" t="s">
        <v>56</v>
      </c>
      <c r="D8" s="69"/>
    </row>
    <row r="9" spans="1:4" ht="15" customHeight="1">
      <c r="A9" s="100" t="s">
        <v>67</v>
      </c>
      <c r="B9" s="34"/>
      <c r="C9" s="56" t="s">
        <v>68</v>
      </c>
      <c r="D9" s="40"/>
    </row>
    <row r="10" spans="1:4" ht="15" customHeight="1">
      <c r="A10" s="100" t="s">
        <v>69</v>
      </c>
      <c r="B10" s="34"/>
      <c r="C10" s="56" t="s">
        <v>70</v>
      </c>
      <c r="D10" s="40"/>
    </row>
    <row r="11" spans="1:4" ht="15" customHeight="1">
      <c r="A11" s="101" t="s">
        <v>112</v>
      </c>
      <c r="B11" s="34"/>
      <c r="C11" s="56" t="s">
        <v>72</v>
      </c>
      <c r="D11" s="40"/>
    </row>
    <row r="12" spans="1:4" ht="15" customHeight="1">
      <c r="A12" s="100" t="s">
        <v>71</v>
      </c>
      <c r="B12" s="34"/>
      <c r="C12" s="56" t="s">
        <v>74</v>
      </c>
      <c r="D12" s="40">
        <v>17758594</v>
      </c>
    </row>
    <row r="13" spans="1:4" ht="15" customHeight="1">
      <c r="A13" s="100" t="s">
        <v>73</v>
      </c>
      <c r="B13" s="34"/>
      <c r="C13" s="56" t="s">
        <v>76</v>
      </c>
      <c r="D13" s="40"/>
    </row>
    <row r="14" spans="1:4" ht="15" customHeight="1">
      <c r="A14" s="101" t="s">
        <v>113</v>
      </c>
      <c r="B14" s="34"/>
      <c r="C14" s="56" t="s">
        <v>77</v>
      </c>
      <c r="D14" s="40"/>
    </row>
    <row r="15" spans="1:4" ht="15" customHeight="1">
      <c r="A15" s="100" t="s">
        <v>75</v>
      </c>
      <c r="B15" s="68"/>
      <c r="C15" s="56" t="s">
        <v>78</v>
      </c>
      <c r="D15" s="102">
        <v>944936.16</v>
      </c>
    </row>
    <row r="16" spans="1:4" ht="15" customHeight="1">
      <c r="A16" s="99" t="s">
        <v>118</v>
      </c>
      <c r="B16" s="34"/>
      <c r="C16" s="56" t="s">
        <v>79</v>
      </c>
      <c r="D16" s="6"/>
    </row>
    <row r="17" spans="1:4" ht="15" customHeight="1">
      <c r="A17" s="99" t="s">
        <v>119</v>
      </c>
      <c r="B17" s="34"/>
      <c r="C17" s="56" t="s">
        <v>80</v>
      </c>
      <c r="D17" s="102">
        <v>623077.2</v>
      </c>
    </row>
    <row r="18" spans="1:4" ht="15" customHeight="1">
      <c r="A18" s="39"/>
      <c r="B18" s="34"/>
      <c r="C18" s="56" t="s">
        <v>81</v>
      </c>
      <c r="D18" s="6"/>
    </row>
    <row r="19" spans="1:4" ht="15" customHeight="1">
      <c r="A19" s="39"/>
      <c r="B19" s="34"/>
      <c r="C19" s="56" t="s">
        <v>64</v>
      </c>
      <c r="D19" s="6"/>
    </row>
    <row r="20" spans="1:4" ht="15" customHeight="1">
      <c r="A20" s="39"/>
      <c r="B20" s="34"/>
      <c r="C20" s="56" t="s">
        <v>82</v>
      </c>
      <c r="D20" s="6"/>
    </row>
    <row r="21" spans="1:4" ht="15" customHeight="1">
      <c r="A21" s="39"/>
      <c r="B21" s="34"/>
      <c r="C21" s="56" t="s">
        <v>83</v>
      </c>
      <c r="D21" s="6"/>
    </row>
    <row r="22" spans="1:4" ht="15" customHeight="1">
      <c r="A22" s="39"/>
      <c r="B22" s="34"/>
      <c r="C22" s="56" t="s">
        <v>84</v>
      </c>
      <c r="D22" s="6"/>
    </row>
    <row r="23" spans="1:4" ht="15" customHeight="1">
      <c r="A23" s="39"/>
      <c r="B23" s="34"/>
      <c r="C23" s="56" t="s">
        <v>85</v>
      </c>
      <c r="D23" s="6"/>
    </row>
    <row r="24" spans="1:4" ht="15" customHeight="1">
      <c r="A24" s="39"/>
      <c r="B24" s="34"/>
      <c r="C24" s="56" t="s">
        <v>86</v>
      </c>
      <c r="D24" s="6"/>
    </row>
    <row r="25" spans="1:4" ht="15" customHeight="1">
      <c r="A25" s="39"/>
      <c r="B25" s="34"/>
      <c r="C25" s="56" t="s">
        <v>87</v>
      </c>
      <c r="D25" s="6"/>
    </row>
    <row r="26" spans="1:4" ht="15" customHeight="1">
      <c r="A26" s="39"/>
      <c r="B26" s="34"/>
      <c r="C26" s="56" t="s">
        <v>88</v>
      </c>
      <c r="D26" s="6"/>
    </row>
    <row r="27" spans="1:4" ht="15" customHeight="1">
      <c r="A27" s="39"/>
      <c r="B27" s="34"/>
      <c r="C27" s="56" t="s">
        <v>89</v>
      </c>
      <c r="D27" s="6">
        <v>577196.64</v>
      </c>
    </row>
    <row r="28" spans="1:4" ht="15" customHeight="1">
      <c r="A28" s="39"/>
      <c r="B28" s="34"/>
      <c r="C28" s="56" t="s">
        <v>90</v>
      </c>
      <c r="D28" s="40"/>
    </row>
    <row r="29" spans="1:4" ht="15" customHeight="1">
      <c r="A29" s="39"/>
      <c r="B29" s="34"/>
      <c r="C29" s="56" t="s">
        <v>65</v>
      </c>
      <c r="D29" s="40"/>
    </row>
    <row r="30" spans="1:4" ht="15" customHeight="1">
      <c r="A30" s="39"/>
      <c r="B30" s="34"/>
      <c r="C30" s="56" t="s">
        <v>91</v>
      </c>
      <c r="D30" s="40"/>
    </row>
    <row r="31" spans="1:4" ht="15" customHeight="1">
      <c r="A31" s="39"/>
      <c r="B31" s="34"/>
      <c r="C31" s="56" t="s">
        <v>92</v>
      </c>
      <c r="D31" s="40"/>
    </row>
    <row r="32" spans="1:4" ht="15" customHeight="1">
      <c r="A32" s="39"/>
      <c r="B32" s="34"/>
      <c r="C32" s="56" t="s">
        <v>93</v>
      </c>
      <c r="D32" s="40"/>
    </row>
    <row r="33" spans="1:4" ht="15" customHeight="1">
      <c r="A33" s="39"/>
      <c r="B33" s="34"/>
      <c r="C33" s="56" t="s">
        <v>94</v>
      </c>
      <c r="D33" s="40"/>
    </row>
    <row r="34" spans="1:4" ht="15" customHeight="1">
      <c r="A34" s="39"/>
      <c r="B34" s="34"/>
      <c r="C34" s="56" t="s">
        <v>95</v>
      </c>
      <c r="D34" s="40"/>
    </row>
    <row r="35" spans="1:4" ht="15" customHeight="1">
      <c r="A35" s="39"/>
      <c r="B35" s="34"/>
      <c r="C35" s="56" t="s">
        <v>96</v>
      </c>
      <c r="D35" s="40"/>
    </row>
    <row r="36" spans="1:4" ht="15" customHeight="1" thickBot="1">
      <c r="A36" s="57"/>
      <c r="B36" s="41"/>
      <c r="C36" s="42" t="s">
        <v>44</v>
      </c>
      <c r="D36" s="43"/>
    </row>
  </sheetData>
  <sheetProtection/>
  <mergeCells count="4">
    <mergeCell ref="A4:B4"/>
    <mergeCell ref="C4:D4"/>
    <mergeCell ref="A3:B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Zeros="0" zoomScalePageLayoutView="0" workbookViewId="0" topLeftCell="A1">
      <selection activeCell="A24" sqref="A24"/>
    </sheetView>
  </sheetViews>
  <sheetFormatPr defaultColWidth="9.33203125" defaultRowHeight="11.25"/>
  <cols>
    <col min="2" max="2" width="38.66015625" style="0" customWidth="1"/>
    <col min="3" max="3" width="14.66015625" style="0" customWidth="1"/>
    <col min="5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2.83203125" style="0" customWidth="1"/>
    <col min="14" max="14" width="14.66015625" style="0" customWidth="1"/>
  </cols>
  <sheetData>
    <row r="1" spans="1:14" ht="11.25">
      <c r="A1" s="64" t="s">
        <v>128</v>
      </c>
      <c r="B1" s="12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152" t="s">
        <v>171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2" thickBot="1">
      <c r="A3" s="129" t="s">
        <v>264</v>
      </c>
      <c r="B3" s="16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3" t="s">
        <v>57</v>
      </c>
    </row>
    <row r="4" spans="1:14" ht="15.75" customHeight="1">
      <c r="A4" s="162" t="s">
        <v>99</v>
      </c>
      <c r="B4" s="132"/>
      <c r="C4" s="132" t="s">
        <v>6</v>
      </c>
      <c r="D4" s="132" t="s">
        <v>97</v>
      </c>
      <c r="E4" s="157" t="s">
        <v>100</v>
      </c>
      <c r="F4" s="157" t="s">
        <v>101</v>
      </c>
      <c r="G4" s="157" t="s">
        <v>102</v>
      </c>
      <c r="H4" s="163" t="s">
        <v>112</v>
      </c>
      <c r="I4" s="132" t="s">
        <v>71</v>
      </c>
      <c r="J4" s="132"/>
      <c r="K4" s="157" t="s">
        <v>103</v>
      </c>
      <c r="L4" s="163" t="s">
        <v>120</v>
      </c>
      <c r="M4" s="132" t="s">
        <v>75</v>
      </c>
      <c r="N4" s="159" t="s">
        <v>104</v>
      </c>
    </row>
    <row r="5" spans="1:14" ht="15.75" customHeight="1">
      <c r="A5" s="20" t="s">
        <v>51</v>
      </c>
      <c r="B5" s="14" t="s">
        <v>52</v>
      </c>
      <c r="C5" s="158"/>
      <c r="D5" s="158"/>
      <c r="E5" s="158"/>
      <c r="F5" s="158"/>
      <c r="G5" s="158"/>
      <c r="H5" s="164"/>
      <c r="I5" s="26" t="s">
        <v>105</v>
      </c>
      <c r="J5" s="28" t="s">
        <v>106</v>
      </c>
      <c r="K5" s="158"/>
      <c r="L5" s="164"/>
      <c r="M5" s="158"/>
      <c r="N5" s="160"/>
    </row>
    <row r="6" spans="1:14" ht="15.75" customHeight="1">
      <c r="A6" s="22"/>
      <c r="B6" s="14" t="s">
        <v>6</v>
      </c>
      <c r="C6" s="106">
        <f>SUM(D6:I6,K6:N6)</f>
        <v>19903804</v>
      </c>
      <c r="D6" s="107">
        <f>SUM(D7,D12,D16,D19)</f>
        <v>0</v>
      </c>
      <c r="E6" s="107">
        <f aca="true" t="shared" si="0" ref="E6:N6">SUM(E7,E12,E16,E19)</f>
        <v>19903804</v>
      </c>
      <c r="F6" s="107">
        <f t="shared" si="0"/>
        <v>0</v>
      </c>
      <c r="G6" s="107">
        <f t="shared" si="0"/>
        <v>0</v>
      </c>
      <c r="H6" s="107">
        <f t="shared" si="0"/>
        <v>0</v>
      </c>
      <c r="I6" s="107">
        <f t="shared" si="0"/>
        <v>0</v>
      </c>
      <c r="J6" s="107">
        <f t="shared" si="0"/>
        <v>0</v>
      </c>
      <c r="K6" s="107">
        <f t="shared" si="0"/>
        <v>0</v>
      </c>
      <c r="L6" s="107">
        <f t="shared" si="0"/>
        <v>0</v>
      </c>
      <c r="M6" s="107">
        <f t="shared" si="0"/>
        <v>0</v>
      </c>
      <c r="N6" s="108">
        <f t="shared" si="0"/>
        <v>0</v>
      </c>
    </row>
    <row r="7" spans="1:14" ht="15.75" customHeight="1">
      <c r="A7" s="84">
        <v>205</v>
      </c>
      <c r="B7" s="82" t="s">
        <v>181</v>
      </c>
      <c r="C7" s="106">
        <f aca="true" t="shared" si="1" ref="C7:C22">SUM(D7:I7,K7:N7)</f>
        <v>17758594</v>
      </c>
      <c r="D7" s="107">
        <f>SUM(D8,D10)</f>
        <v>0</v>
      </c>
      <c r="E7" s="107">
        <f>SUM(E8,E10)</f>
        <v>17758594</v>
      </c>
      <c r="F7" s="107">
        <f aca="true" t="shared" si="2" ref="F7:N7">SUM(F8,F10)</f>
        <v>0</v>
      </c>
      <c r="G7" s="107">
        <f t="shared" si="2"/>
        <v>0</v>
      </c>
      <c r="H7" s="107">
        <f t="shared" si="2"/>
        <v>0</v>
      </c>
      <c r="I7" s="107">
        <f t="shared" si="2"/>
        <v>0</v>
      </c>
      <c r="J7" s="107">
        <f t="shared" si="2"/>
        <v>0</v>
      </c>
      <c r="K7" s="107">
        <f t="shared" si="2"/>
        <v>0</v>
      </c>
      <c r="L7" s="107">
        <f t="shared" si="2"/>
        <v>0</v>
      </c>
      <c r="M7" s="107">
        <f t="shared" si="2"/>
        <v>0</v>
      </c>
      <c r="N7" s="108">
        <f t="shared" si="2"/>
        <v>0</v>
      </c>
    </row>
    <row r="8" spans="1:14" ht="15.75" customHeight="1">
      <c r="A8" s="85" t="s">
        <v>184</v>
      </c>
      <c r="B8" s="82" t="s">
        <v>182</v>
      </c>
      <c r="C8" s="106">
        <f t="shared" si="1"/>
        <v>15658079.92</v>
      </c>
      <c r="D8" s="107">
        <f>SUM(D9)</f>
        <v>0</v>
      </c>
      <c r="E8" s="107">
        <f>SUM(E9)</f>
        <v>15658079.92</v>
      </c>
      <c r="F8" s="107">
        <f aca="true" t="shared" si="3" ref="F8:N8">SUM(F9)</f>
        <v>0</v>
      </c>
      <c r="G8" s="107">
        <f t="shared" si="3"/>
        <v>0</v>
      </c>
      <c r="H8" s="107">
        <f t="shared" si="3"/>
        <v>0</v>
      </c>
      <c r="I8" s="107">
        <f t="shared" si="3"/>
        <v>0</v>
      </c>
      <c r="J8" s="107">
        <f t="shared" si="3"/>
        <v>0</v>
      </c>
      <c r="K8" s="107">
        <f t="shared" si="3"/>
        <v>0</v>
      </c>
      <c r="L8" s="107">
        <f t="shared" si="3"/>
        <v>0</v>
      </c>
      <c r="M8" s="107">
        <f t="shared" si="3"/>
        <v>0</v>
      </c>
      <c r="N8" s="108">
        <f t="shared" si="3"/>
        <v>0</v>
      </c>
    </row>
    <row r="9" spans="1:14" ht="15.75" customHeight="1">
      <c r="A9" s="85" t="s">
        <v>185</v>
      </c>
      <c r="B9" s="82" t="s">
        <v>183</v>
      </c>
      <c r="C9" s="106">
        <f t="shared" si="1"/>
        <v>15658079.92</v>
      </c>
      <c r="D9" s="107"/>
      <c r="E9" s="107">
        <v>15658079.92</v>
      </c>
      <c r="F9" s="107"/>
      <c r="G9" s="107"/>
      <c r="H9" s="107"/>
      <c r="I9" s="107"/>
      <c r="J9" s="107"/>
      <c r="K9" s="107"/>
      <c r="L9" s="107"/>
      <c r="M9" s="107"/>
      <c r="N9" s="108"/>
    </row>
    <row r="10" spans="1:14" ht="15.75" customHeight="1">
      <c r="A10" s="85" t="s">
        <v>186</v>
      </c>
      <c r="B10" s="86" t="s">
        <v>188</v>
      </c>
      <c r="C10" s="106">
        <f t="shared" si="1"/>
        <v>2100514.08</v>
      </c>
      <c r="D10" s="107">
        <f>SUM(D11)</f>
        <v>0</v>
      </c>
      <c r="E10" s="107">
        <f>SUM(E11)</f>
        <v>2100514.08</v>
      </c>
      <c r="F10" s="107">
        <f aca="true" t="shared" si="4" ref="F10:N10">SUM(F11)</f>
        <v>0</v>
      </c>
      <c r="G10" s="107">
        <f t="shared" si="4"/>
        <v>0</v>
      </c>
      <c r="H10" s="107">
        <f t="shared" si="4"/>
        <v>0</v>
      </c>
      <c r="I10" s="107">
        <f t="shared" si="4"/>
        <v>0</v>
      </c>
      <c r="J10" s="107">
        <f t="shared" si="4"/>
        <v>0</v>
      </c>
      <c r="K10" s="107">
        <f t="shared" si="4"/>
        <v>0</v>
      </c>
      <c r="L10" s="107">
        <f t="shared" si="4"/>
        <v>0</v>
      </c>
      <c r="M10" s="107">
        <f t="shared" si="4"/>
        <v>0</v>
      </c>
      <c r="N10" s="108">
        <f t="shared" si="4"/>
        <v>0</v>
      </c>
    </row>
    <row r="11" spans="1:14" ht="15.75" customHeight="1">
      <c r="A11" s="85" t="s">
        <v>187</v>
      </c>
      <c r="B11" s="86" t="s">
        <v>189</v>
      </c>
      <c r="C11" s="106">
        <f t="shared" si="1"/>
        <v>2100514.08</v>
      </c>
      <c r="D11" s="107"/>
      <c r="E11" s="107">
        <v>2100514.08</v>
      </c>
      <c r="F11" s="107"/>
      <c r="G11" s="107"/>
      <c r="H11" s="107"/>
      <c r="I11" s="107"/>
      <c r="J11" s="107"/>
      <c r="K11" s="107"/>
      <c r="L11" s="107"/>
      <c r="M11" s="107"/>
      <c r="N11" s="108"/>
    </row>
    <row r="12" spans="1:14" ht="15.75" customHeight="1">
      <c r="A12" s="84" t="s">
        <v>136</v>
      </c>
      <c r="B12" s="67" t="s">
        <v>78</v>
      </c>
      <c r="C12" s="106">
        <f t="shared" si="1"/>
        <v>944936.16</v>
      </c>
      <c r="D12" s="107">
        <f>SUM(D13)</f>
        <v>0</v>
      </c>
      <c r="E12" s="107">
        <f>SUM(E13)</f>
        <v>944936.16</v>
      </c>
      <c r="F12" s="107">
        <f aca="true" t="shared" si="5" ref="F12:N12">SUM(F13)</f>
        <v>0</v>
      </c>
      <c r="G12" s="107">
        <f t="shared" si="5"/>
        <v>0</v>
      </c>
      <c r="H12" s="107">
        <f t="shared" si="5"/>
        <v>0</v>
      </c>
      <c r="I12" s="107">
        <f t="shared" si="5"/>
        <v>0</v>
      </c>
      <c r="J12" s="107">
        <f t="shared" si="5"/>
        <v>0</v>
      </c>
      <c r="K12" s="107">
        <f t="shared" si="5"/>
        <v>0</v>
      </c>
      <c r="L12" s="107">
        <f t="shared" si="5"/>
        <v>0</v>
      </c>
      <c r="M12" s="107">
        <f t="shared" si="5"/>
        <v>0</v>
      </c>
      <c r="N12" s="108">
        <f t="shared" si="5"/>
        <v>0</v>
      </c>
    </row>
    <row r="13" spans="1:14" ht="15.75" customHeight="1">
      <c r="A13" s="84" t="s">
        <v>137</v>
      </c>
      <c r="B13" s="67" t="s">
        <v>138</v>
      </c>
      <c r="C13" s="106">
        <f t="shared" si="1"/>
        <v>944936.16</v>
      </c>
      <c r="D13" s="109">
        <f>SUM(D14:D15)</f>
        <v>0</v>
      </c>
      <c r="E13" s="109">
        <f>SUM(E14:E15)</f>
        <v>944936.16</v>
      </c>
      <c r="F13" s="109">
        <f aca="true" t="shared" si="6" ref="F13:N13">SUM(F14:F15)</f>
        <v>0</v>
      </c>
      <c r="G13" s="109">
        <f t="shared" si="6"/>
        <v>0</v>
      </c>
      <c r="H13" s="109">
        <f t="shared" si="6"/>
        <v>0</v>
      </c>
      <c r="I13" s="109">
        <f t="shared" si="6"/>
        <v>0</v>
      </c>
      <c r="J13" s="109">
        <f t="shared" si="6"/>
        <v>0</v>
      </c>
      <c r="K13" s="109">
        <f t="shared" si="6"/>
        <v>0</v>
      </c>
      <c r="L13" s="109">
        <f t="shared" si="6"/>
        <v>0</v>
      </c>
      <c r="M13" s="109">
        <f t="shared" si="6"/>
        <v>0</v>
      </c>
      <c r="N13" s="110">
        <f t="shared" si="6"/>
        <v>0</v>
      </c>
    </row>
    <row r="14" spans="1:14" ht="15.75" customHeight="1">
      <c r="A14" s="84" t="s">
        <v>139</v>
      </c>
      <c r="B14" s="67" t="s">
        <v>140</v>
      </c>
      <c r="C14" s="106">
        <f t="shared" si="1"/>
        <v>674954.4</v>
      </c>
      <c r="D14" s="109"/>
      <c r="E14" s="109">
        <v>674954.4</v>
      </c>
      <c r="F14" s="109"/>
      <c r="G14" s="109"/>
      <c r="H14" s="109"/>
      <c r="I14" s="109"/>
      <c r="J14" s="109"/>
      <c r="K14" s="109"/>
      <c r="L14" s="109"/>
      <c r="M14" s="109"/>
      <c r="N14" s="110"/>
    </row>
    <row r="15" spans="1:14" ht="15.75" customHeight="1">
      <c r="A15" s="84" t="s">
        <v>141</v>
      </c>
      <c r="B15" s="67" t="s">
        <v>142</v>
      </c>
      <c r="C15" s="106">
        <f t="shared" si="1"/>
        <v>269981.76</v>
      </c>
      <c r="D15" s="109"/>
      <c r="E15" s="109">
        <v>269981.76</v>
      </c>
      <c r="F15" s="109"/>
      <c r="G15" s="109"/>
      <c r="H15" s="109"/>
      <c r="I15" s="109"/>
      <c r="J15" s="109"/>
      <c r="K15" s="109"/>
      <c r="L15" s="109"/>
      <c r="M15" s="109"/>
      <c r="N15" s="110"/>
    </row>
    <row r="16" spans="1:14" ht="15.75" customHeight="1">
      <c r="A16" s="84" t="s">
        <v>143</v>
      </c>
      <c r="B16" s="67" t="s">
        <v>80</v>
      </c>
      <c r="C16" s="106">
        <f t="shared" si="1"/>
        <v>623077.2</v>
      </c>
      <c r="D16" s="109">
        <f>SUM(D17)</f>
        <v>0</v>
      </c>
      <c r="E16" s="109">
        <f>SUM(E17)</f>
        <v>623077.2</v>
      </c>
      <c r="F16" s="109">
        <f aca="true" t="shared" si="7" ref="F16:N17">SUM(F17)</f>
        <v>0</v>
      </c>
      <c r="G16" s="109">
        <f t="shared" si="7"/>
        <v>0</v>
      </c>
      <c r="H16" s="109">
        <f t="shared" si="7"/>
        <v>0</v>
      </c>
      <c r="I16" s="109">
        <f t="shared" si="7"/>
        <v>0</v>
      </c>
      <c r="J16" s="109">
        <f t="shared" si="7"/>
        <v>0</v>
      </c>
      <c r="K16" s="109">
        <f t="shared" si="7"/>
        <v>0</v>
      </c>
      <c r="L16" s="109">
        <f t="shared" si="7"/>
        <v>0</v>
      </c>
      <c r="M16" s="109">
        <f t="shared" si="7"/>
        <v>0</v>
      </c>
      <c r="N16" s="110">
        <f t="shared" si="7"/>
        <v>0</v>
      </c>
    </row>
    <row r="17" spans="1:14" ht="15.75" customHeight="1">
      <c r="A17" s="84" t="s">
        <v>144</v>
      </c>
      <c r="B17" s="67" t="s">
        <v>145</v>
      </c>
      <c r="C17" s="106">
        <f t="shared" si="1"/>
        <v>623077.2</v>
      </c>
      <c r="D17" s="109">
        <f>SUM(D18)</f>
        <v>0</v>
      </c>
      <c r="E17" s="109">
        <f>SUM(E18)</f>
        <v>623077.2</v>
      </c>
      <c r="F17" s="109">
        <f t="shared" si="7"/>
        <v>0</v>
      </c>
      <c r="G17" s="109">
        <f t="shared" si="7"/>
        <v>0</v>
      </c>
      <c r="H17" s="109">
        <f t="shared" si="7"/>
        <v>0</v>
      </c>
      <c r="I17" s="109">
        <f t="shared" si="7"/>
        <v>0</v>
      </c>
      <c r="J17" s="109">
        <f t="shared" si="7"/>
        <v>0</v>
      </c>
      <c r="K17" s="109">
        <f t="shared" si="7"/>
        <v>0</v>
      </c>
      <c r="L17" s="109">
        <f t="shared" si="7"/>
        <v>0</v>
      </c>
      <c r="M17" s="109">
        <f t="shared" si="7"/>
        <v>0</v>
      </c>
      <c r="N17" s="110">
        <f t="shared" si="7"/>
        <v>0</v>
      </c>
    </row>
    <row r="18" spans="1:14" ht="15.75" customHeight="1">
      <c r="A18" s="85" t="s">
        <v>194</v>
      </c>
      <c r="B18" s="67" t="s">
        <v>146</v>
      </c>
      <c r="C18" s="106">
        <f t="shared" si="1"/>
        <v>623077.2</v>
      </c>
      <c r="D18" s="109"/>
      <c r="E18" s="109">
        <v>623077.2</v>
      </c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4" ht="15.75" customHeight="1">
      <c r="A19" s="85" t="s">
        <v>190</v>
      </c>
      <c r="B19" s="86" t="s">
        <v>195</v>
      </c>
      <c r="C19" s="106">
        <f t="shared" si="1"/>
        <v>577196.64</v>
      </c>
      <c r="D19" s="109">
        <f>SUM(D20)</f>
        <v>0</v>
      </c>
      <c r="E19" s="109">
        <f>SUM(E20)</f>
        <v>577196.64</v>
      </c>
      <c r="F19" s="109">
        <f aca="true" t="shared" si="8" ref="F19:N19">SUM(F20)</f>
        <v>0</v>
      </c>
      <c r="G19" s="109">
        <f t="shared" si="8"/>
        <v>0</v>
      </c>
      <c r="H19" s="109">
        <f t="shared" si="8"/>
        <v>0</v>
      </c>
      <c r="I19" s="109">
        <f t="shared" si="8"/>
        <v>0</v>
      </c>
      <c r="J19" s="109">
        <f t="shared" si="8"/>
        <v>0</v>
      </c>
      <c r="K19" s="109">
        <f t="shared" si="8"/>
        <v>0</v>
      </c>
      <c r="L19" s="109">
        <f t="shared" si="8"/>
        <v>0</v>
      </c>
      <c r="M19" s="109">
        <f t="shared" si="8"/>
        <v>0</v>
      </c>
      <c r="N19" s="110">
        <f t="shared" si="8"/>
        <v>0</v>
      </c>
    </row>
    <row r="20" spans="1:14" ht="15.75" customHeight="1">
      <c r="A20" s="85" t="s">
        <v>191</v>
      </c>
      <c r="B20" s="86" t="s">
        <v>196</v>
      </c>
      <c r="C20" s="106">
        <f t="shared" si="1"/>
        <v>577196.64</v>
      </c>
      <c r="D20" s="109">
        <f>SUM(D21:D22)</f>
        <v>0</v>
      </c>
      <c r="E20" s="109">
        <f>SUM(E21:E22)</f>
        <v>577196.64</v>
      </c>
      <c r="F20" s="109">
        <f aca="true" t="shared" si="9" ref="F20:N20">SUM(F21:F22)</f>
        <v>0</v>
      </c>
      <c r="G20" s="109">
        <f t="shared" si="9"/>
        <v>0</v>
      </c>
      <c r="H20" s="109">
        <f t="shared" si="9"/>
        <v>0</v>
      </c>
      <c r="I20" s="109">
        <f t="shared" si="9"/>
        <v>0</v>
      </c>
      <c r="J20" s="109">
        <f t="shared" si="9"/>
        <v>0</v>
      </c>
      <c r="K20" s="109">
        <f t="shared" si="9"/>
        <v>0</v>
      </c>
      <c r="L20" s="109">
        <f t="shared" si="9"/>
        <v>0</v>
      </c>
      <c r="M20" s="109">
        <f t="shared" si="9"/>
        <v>0</v>
      </c>
      <c r="N20" s="110">
        <f t="shared" si="9"/>
        <v>0</v>
      </c>
    </row>
    <row r="21" spans="1:14" ht="15.75" customHeight="1">
      <c r="A21" s="85" t="s">
        <v>192</v>
      </c>
      <c r="B21" s="86" t="s">
        <v>197</v>
      </c>
      <c r="C21" s="106">
        <f t="shared" si="1"/>
        <v>404972.64</v>
      </c>
      <c r="D21" s="109"/>
      <c r="E21" s="109">
        <v>404972.64</v>
      </c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.75" customHeight="1" thickBot="1">
      <c r="A22" s="103" t="s">
        <v>193</v>
      </c>
      <c r="B22" s="104" t="s">
        <v>198</v>
      </c>
      <c r="C22" s="112">
        <f t="shared" si="1"/>
        <v>172224</v>
      </c>
      <c r="D22" s="111"/>
      <c r="E22" s="111">
        <v>172224</v>
      </c>
      <c r="F22" s="111"/>
      <c r="G22" s="111"/>
      <c r="H22" s="111"/>
      <c r="I22" s="111"/>
      <c r="J22" s="111"/>
      <c r="K22" s="111"/>
      <c r="L22" s="111"/>
      <c r="M22" s="111"/>
      <c r="N22" s="113"/>
    </row>
  </sheetData>
  <sheetProtection/>
  <mergeCells count="14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N4:N5"/>
    <mergeCell ref="A3:B3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2020-05-07T01:36:36Z</cp:lastPrinted>
  <dcterms:created xsi:type="dcterms:W3CDTF">2018-02-09T07:35:36Z</dcterms:created>
  <dcterms:modified xsi:type="dcterms:W3CDTF">2020-05-07T01:42:38Z</dcterms:modified>
  <cp:category/>
  <cp:version/>
  <cp:contentType/>
  <cp:contentStatus/>
</cp:coreProperties>
</file>