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5371" windowWidth="16485" windowHeight="9840" tabRatio="861" activeTab="9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/>
  <calcPr fullCalcOnLoad="1" fullPrecision="0"/>
</workbook>
</file>

<file path=xl/sharedStrings.xml><?xml version="1.0" encoding="utf-8"?>
<sst xmlns="http://schemas.openxmlformats.org/spreadsheetml/2006/main" count="1070" uniqueCount="493">
  <si>
    <t>单位:元</t>
  </si>
  <si>
    <t>收  入</t>
  </si>
  <si>
    <t>支  出</t>
  </si>
  <si>
    <t>项  目</t>
  </si>
  <si>
    <t>预算数</t>
  </si>
  <si>
    <t>项  目</t>
  </si>
  <si>
    <t>合计</t>
  </si>
  <si>
    <t>一般公共预算财政拨款</t>
  </si>
  <si>
    <t>一、本年收入合计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</si>
  <si>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</si>
  <si>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</si>
  <si>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</si>
  <si>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</si>
  <si>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</si>
  <si>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</si>
  <si>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</si>
  <si>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</si>
  <si>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</si>
  <si>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>（一）一般公共预算财政拨款</t>
  </si>
  <si>
    <t xml:space="preserve"> 科学技术支出</t>
  </si>
  <si>
    <t>（二）政府性基金预算财政拨款</t>
  </si>
  <si>
    <t>（三）国有资本经营预算</t>
  </si>
  <si>
    <t xml:space="preserve"> 社会保障和就业支出</t>
  </si>
  <si>
    <t xml:space="preserve"> 社会保险基金支出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</si>
  <si>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</si>
  <si>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</si>
  <si>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</si>
  <si>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</si>
  <si>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</si>
  <si>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</si>
  <si>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</si>
  <si>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</si>
  <si>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住房保障支出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</si>
  <si>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</si>
  <si>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</si>
  <si>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</si>
  <si>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</si>
  <si>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</si>
  <si>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</si>
  <si>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</si>
  <si>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</si>
  <si>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收入总计</t>
  </si>
  <si>
    <t xml:space="preserve">   支出总计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</si>
  <si>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</si>
  <si>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</si>
  <si>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</si>
  <si>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</si>
  <si>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</si>
  <si>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</si>
  <si>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</si>
  <si>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</si>
  <si>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</si>
  <si>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</si>
  <si>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</si>
  <si>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  行政运行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</si>
  <si>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</si>
  <si>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</si>
  <si>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</si>
  <si>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</si>
  <si>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</si>
  <si>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</si>
  <si>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</si>
  <si>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</si>
  <si>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</si>
  <si>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</si>
  <si>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</si>
  <si>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国防支出</t>
  </si>
  <si>
    <t>事业收入</t>
  </si>
  <si>
    <t>公共安全支出</t>
  </si>
  <si>
    <t>事业单位经营收入</t>
  </si>
  <si>
    <t>其他收入</t>
  </si>
  <si>
    <t>社会保障和就业支出</t>
  </si>
  <si>
    <t>节能环保支出</t>
  </si>
  <si>
    <t>农林水支出</t>
  </si>
  <si>
    <t>商业服务业等支出</t>
  </si>
  <si>
    <t>住房保障支出</t>
  </si>
  <si>
    <t>其他支出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</si>
  <si>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</si>
  <si>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</si>
  <si>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</si>
  <si>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</si>
  <si>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</si>
  <si>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</si>
  <si>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</si>
  <si>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</si>
  <si>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</si>
  <si>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</si>
  <si>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 xml:space="preserve">   合计</t>
  </si>
  <si>
    <t>公开表9</t>
  </si>
  <si>
    <t>编号</t>
  </si>
  <si>
    <t>工作表名</t>
  </si>
  <si>
    <t>国资经营预算拨款</t>
  </si>
  <si>
    <t>上级补助收入</t>
  </si>
  <si>
    <t>附属单位上缴收入</t>
  </si>
  <si>
    <t>一、本年收入合计</t>
  </si>
  <si>
    <t>一、本年支出合计</t>
  </si>
  <si>
    <t xml:space="preserve">收入总计    </t>
  </si>
  <si>
    <t xml:space="preserve"> 支出总计</t>
  </si>
  <si>
    <t>二、上年结转</t>
  </si>
  <si>
    <t>三、用事业基金弥补收支差额</t>
  </si>
  <si>
    <t>附属单位上缴收入</t>
  </si>
  <si>
    <t>上缴上级支出</t>
  </si>
  <si>
    <t>对附属单位补助支出</t>
  </si>
  <si>
    <t>事业单位经营支出</t>
  </si>
  <si>
    <t xml:space="preserve"> 一、本年支出合计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</si>
  <si>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</si>
  <si>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</si>
  <si>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</si>
  <si>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</si>
  <si>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</si>
  <si>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</si>
  <si>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</si>
  <si>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</si>
  <si>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</si>
  <si>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</si>
  <si>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</si>
  <si>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 xml:space="preserve"> 20129</t>
  </si>
  <si>
    <t xml:space="preserve">  群众团体事务</t>
  </si>
  <si>
    <t xml:space="preserve">  2012999</t>
  </si>
  <si>
    <t xml:space="preserve">    其他群众团体事务支出</t>
  </si>
  <si>
    <t>208</t>
  </si>
  <si>
    <t xml:space="preserve"> 20805</t>
  </si>
  <si>
    <t xml:space="preserve">  行政事业单位离退休</t>
  </si>
  <si>
    <t xml:space="preserve">  2080505</t>
  </si>
  <si>
    <t xml:space="preserve">  2080506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</si>
  <si>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</si>
  <si>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</si>
  <si>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</si>
  <si>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</si>
  <si>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</si>
  <si>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>301</t>
  </si>
  <si>
    <t>工资福利支出</t>
  </si>
  <si>
    <t>对个人和家庭的补助</t>
  </si>
  <si>
    <t>303</t>
  </si>
  <si>
    <t>附件4</t>
  </si>
  <si>
    <t>2019年两江新区部门预算公开目录</t>
  </si>
  <si>
    <t>2019年两江新区区级部门财政拨款收支预算总表</t>
  </si>
  <si>
    <t>2019年两江新区区级部门收支预算总表</t>
  </si>
  <si>
    <t>2019年两江新区区级部门收入预算总表</t>
  </si>
  <si>
    <t>2019年两江新区区级部门支出预算总表</t>
  </si>
  <si>
    <t>2019年两江新区区级部门一般公共预算“三公”经费预算表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</si>
  <si>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</si>
  <si>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</si>
  <si>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</si>
  <si>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</si>
  <si>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2019年两江新区区级部门一般公共预算财政拨款支出预算表</t>
  </si>
  <si>
    <t>2019年两江新区区级部门一般公共预算财政拨款支出预算表</t>
  </si>
  <si>
    <t>2019年两江新区区级部门一般公共预算财政拨款基本支出预算表</t>
  </si>
  <si>
    <t>2019年两江新区区级部门一般公共预算财政拨款基本支出预算表</t>
  </si>
  <si>
    <t>2019年两江新区区级部门一般公共预算“三公”经费预算表</t>
  </si>
  <si>
    <t>2019年两江新区区级部门财政拨款收支预算总表</t>
  </si>
  <si>
    <t>2019年两江新区区级部门收支预算总表</t>
  </si>
  <si>
    <t>2019年两江新区区级部门收入预算总表</t>
  </si>
  <si>
    <t>2019年两江新区区级部门支出预算总表</t>
  </si>
  <si>
    <t>2019年预算数</t>
  </si>
  <si>
    <t>2019年基本支出</t>
  </si>
  <si>
    <t>2018年执行数</t>
  </si>
  <si>
    <t>注：2018年预算数应为预算调整数</t>
  </si>
  <si>
    <t>预算数</t>
  </si>
  <si>
    <t>经济分类科目</t>
  </si>
  <si>
    <t>合计</t>
  </si>
  <si>
    <t>文化旅游体育与传媒支出</t>
  </si>
  <si>
    <t xml:space="preserve"> 文化旅游体育与传媒支出</t>
  </si>
  <si>
    <t>卫生健康支出</t>
  </si>
  <si>
    <t xml:space="preserve"> 卫生健康支出</t>
  </si>
  <si>
    <t>灾害防治及应急管理支出</t>
  </si>
  <si>
    <t xml:space="preserve"> 灾害防治及应急管理支出</t>
  </si>
  <si>
    <t>单位名称：重庆市渝北区人民政府翠云街道办事处</t>
  </si>
  <si>
    <t>单位名称：重庆市渝北区人民政府翠云街道办事处</t>
  </si>
  <si>
    <t xml:space="preserve"> 20101</t>
  </si>
  <si>
    <t xml:space="preserve">  人大事务</t>
  </si>
  <si>
    <t xml:space="preserve">  2010199</t>
  </si>
  <si>
    <t xml:space="preserve">    其他人大事务支出</t>
  </si>
  <si>
    <t xml:space="preserve"> 20102</t>
  </si>
  <si>
    <t xml:space="preserve">  政协事务</t>
  </si>
  <si>
    <t xml:space="preserve">  2010299</t>
  </si>
  <si>
    <t xml:space="preserve">    其他政协事务支出</t>
  </si>
  <si>
    <t xml:space="preserve"> 20103</t>
  </si>
  <si>
    <t xml:space="preserve">  政府办公厅(室)及相关机构事务</t>
  </si>
  <si>
    <t xml:space="preserve">  2010301</t>
  </si>
  <si>
    <t xml:space="preserve">  2010302</t>
  </si>
  <si>
    <t xml:space="preserve">    一般行政管理事务</t>
  </si>
  <si>
    <t xml:space="preserve">  2010308</t>
  </si>
  <si>
    <t xml:space="preserve">    信访事务</t>
  </si>
  <si>
    <t xml:space="preserve">  2010399</t>
  </si>
  <si>
    <t xml:space="preserve">    其他政府办公厅(室)及相关机构事务支出</t>
  </si>
  <si>
    <t xml:space="preserve"> 20105</t>
  </si>
  <si>
    <t xml:space="preserve">  统计信息事务</t>
  </si>
  <si>
    <t xml:space="preserve">  2010599</t>
  </si>
  <si>
    <t xml:space="preserve">    其他统计信息事务支出</t>
  </si>
  <si>
    <t xml:space="preserve"> 20111</t>
  </si>
  <si>
    <t xml:space="preserve">  纪检监察事务</t>
  </si>
  <si>
    <t xml:space="preserve">  2011199</t>
  </si>
  <si>
    <t xml:space="preserve">    其他纪检监察事务支出</t>
  </si>
  <si>
    <t xml:space="preserve"> 20126</t>
  </si>
  <si>
    <t xml:space="preserve">  档案事务</t>
  </si>
  <si>
    <t xml:space="preserve">  2012699</t>
  </si>
  <si>
    <t xml:space="preserve">    其他档案事务支出</t>
  </si>
  <si>
    <t xml:space="preserve"> 20133</t>
  </si>
  <si>
    <t xml:space="preserve">  宣传事务</t>
  </si>
  <si>
    <t xml:space="preserve">  2013399</t>
  </si>
  <si>
    <t xml:space="preserve">    其他宣传事务支出</t>
  </si>
  <si>
    <t xml:space="preserve"> 20134</t>
  </si>
  <si>
    <t xml:space="preserve">  统战事务</t>
  </si>
  <si>
    <t xml:space="preserve">  2013499</t>
  </si>
  <si>
    <t xml:space="preserve">    其他统战事务支出</t>
  </si>
  <si>
    <t xml:space="preserve"> 20136</t>
  </si>
  <si>
    <t xml:space="preserve">  其他共产党事务支出</t>
  </si>
  <si>
    <t xml:space="preserve">  2013699</t>
  </si>
  <si>
    <t xml:space="preserve">    其他共产党事务支出</t>
  </si>
  <si>
    <t>203</t>
  </si>
  <si>
    <t xml:space="preserve"> 20306</t>
  </si>
  <si>
    <t xml:space="preserve">  国防动员</t>
  </si>
  <si>
    <t xml:space="preserve">  2030601</t>
  </si>
  <si>
    <t xml:space="preserve">    兵役征集</t>
  </si>
  <si>
    <t>204</t>
  </si>
  <si>
    <t xml:space="preserve"> 20406</t>
  </si>
  <si>
    <t xml:space="preserve">  司法</t>
  </si>
  <si>
    <t>207</t>
  </si>
  <si>
    <t xml:space="preserve"> 20701</t>
  </si>
  <si>
    <t xml:space="preserve">  2070109</t>
  </si>
  <si>
    <t xml:space="preserve">    群众文化</t>
  </si>
  <si>
    <t xml:space="preserve"> 20703</t>
  </si>
  <si>
    <t xml:space="preserve">  体育</t>
  </si>
  <si>
    <t xml:space="preserve">  2070308</t>
  </si>
  <si>
    <t xml:space="preserve">    群众体育</t>
  </si>
  <si>
    <t xml:space="preserve"> 20801</t>
  </si>
  <si>
    <t xml:space="preserve">  人力资源和社会保障管理事务</t>
  </si>
  <si>
    <t xml:space="preserve">  2080199</t>
  </si>
  <si>
    <t xml:space="preserve">    其他人力资源和社会保障管理事务支出</t>
  </si>
  <si>
    <t xml:space="preserve"> 20802</t>
  </si>
  <si>
    <t xml:space="preserve">  民政管理事务</t>
  </si>
  <si>
    <t xml:space="preserve">  2080208</t>
  </si>
  <si>
    <t xml:space="preserve">    基层政权和社区建设</t>
  </si>
  <si>
    <t xml:space="preserve">  2080299</t>
  </si>
  <si>
    <t xml:space="preserve">    其他民政管理事务支出</t>
  </si>
  <si>
    <t xml:space="preserve">  2080502</t>
  </si>
  <si>
    <t xml:space="preserve">  2080504</t>
  </si>
  <si>
    <t xml:space="preserve"> 20808</t>
  </si>
  <si>
    <t xml:space="preserve">  抚恤</t>
  </si>
  <si>
    <t xml:space="preserve">  2080802</t>
  </si>
  <si>
    <t xml:space="preserve">    伤残抚恤</t>
  </si>
  <si>
    <t xml:space="preserve">  2080803</t>
  </si>
  <si>
    <t xml:space="preserve">    在乡复员、退伍军人生活补助</t>
  </si>
  <si>
    <t xml:space="preserve">  2080805</t>
  </si>
  <si>
    <t xml:space="preserve">    义务兵优待</t>
  </si>
  <si>
    <t xml:space="preserve">  2080899</t>
  </si>
  <si>
    <t xml:space="preserve">    其他优抚支出</t>
  </si>
  <si>
    <t xml:space="preserve"> 20809</t>
  </si>
  <si>
    <t xml:space="preserve">  退役安置</t>
  </si>
  <si>
    <t xml:space="preserve"> 20810</t>
  </si>
  <si>
    <t xml:space="preserve">  社会福利</t>
  </si>
  <si>
    <t xml:space="preserve">  2081001</t>
  </si>
  <si>
    <t xml:space="preserve">    儿童福利</t>
  </si>
  <si>
    <t xml:space="preserve">  2081002</t>
  </si>
  <si>
    <t xml:space="preserve">    老年福利</t>
  </si>
  <si>
    <t xml:space="preserve"> 20811</t>
  </si>
  <si>
    <t xml:space="preserve">  残疾人事业</t>
  </si>
  <si>
    <t xml:space="preserve">  2081199</t>
  </si>
  <si>
    <t xml:space="preserve">    其他残疾人事业支出</t>
  </si>
  <si>
    <t xml:space="preserve"> 20819</t>
  </si>
  <si>
    <t xml:space="preserve">  最低生活保障</t>
  </si>
  <si>
    <t xml:space="preserve">  2081901</t>
  </si>
  <si>
    <t xml:space="preserve">    城市最低生活保障金支出</t>
  </si>
  <si>
    <t xml:space="preserve"> 20820</t>
  </si>
  <si>
    <t xml:space="preserve">  临时救助</t>
  </si>
  <si>
    <t xml:space="preserve">  2082001</t>
  </si>
  <si>
    <t xml:space="preserve">    临时救助支出</t>
  </si>
  <si>
    <t xml:space="preserve"> 20821</t>
  </si>
  <si>
    <t xml:space="preserve">  特困人员供养</t>
  </si>
  <si>
    <t xml:space="preserve">  2082101</t>
  </si>
  <si>
    <t xml:space="preserve">    城市特困人员供养支出</t>
  </si>
  <si>
    <t xml:space="preserve"> 20825</t>
  </si>
  <si>
    <t xml:space="preserve">  其他生活救助</t>
  </si>
  <si>
    <t xml:space="preserve">  2082501</t>
  </si>
  <si>
    <t xml:space="preserve">    其他城市生活救助</t>
  </si>
  <si>
    <t xml:space="preserve"> 21001</t>
  </si>
  <si>
    <t xml:space="preserve">  2100199</t>
  </si>
  <si>
    <t xml:space="preserve"> 21004</t>
  </si>
  <si>
    <t xml:space="preserve">  公共卫生支出</t>
  </si>
  <si>
    <t xml:space="preserve">    其他公共卫生支出</t>
  </si>
  <si>
    <t xml:space="preserve"> 21007</t>
  </si>
  <si>
    <t xml:space="preserve">  计划生育事务</t>
  </si>
  <si>
    <t xml:space="preserve">    其他计划生育事务支出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</si>
  <si>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</si>
  <si>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</si>
  <si>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</si>
  <si>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</si>
  <si>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 xml:space="preserve"> 21014</t>
  </si>
  <si>
    <t xml:space="preserve">  优抚对象医疗</t>
  </si>
  <si>
    <t xml:space="preserve">  2101401</t>
  </si>
  <si>
    <t xml:space="preserve">    优抚对象医疗补助</t>
  </si>
  <si>
    <t>211</t>
  </si>
  <si>
    <t xml:space="preserve"> 21101</t>
  </si>
  <si>
    <t xml:space="preserve">  环境保护管理事务</t>
  </si>
  <si>
    <t xml:space="preserve">  2110199</t>
  </si>
  <si>
    <t xml:space="preserve">    其他环境保护管理事务支出</t>
  </si>
  <si>
    <t>212</t>
  </si>
  <si>
    <t xml:space="preserve"> 21201</t>
  </si>
  <si>
    <t xml:space="preserve">  城乡社区管理事务</t>
  </si>
  <si>
    <t xml:space="preserve">  2120104</t>
  </si>
  <si>
    <t xml:space="preserve">    城管执法</t>
  </si>
  <si>
    <t xml:space="preserve">  2120199</t>
  </si>
  <si>
    <t xml:space="preserve">    其他城乡社区管理事务支出</t>
  </si>
  <si>
    <t xml:space="preserve"> 21203</t>
  </si>
  <si>
    <t xml:space="preserve">  城乡社区公共设施</t>
  </si>
  <si>
    <t xml:space="preserve">    其他城乡社区公共设施支出</t>
  </si>
  <si>
    <t xml:space="preserve"> 21205</t>
  </si>
  <si>
    <t xml:space="preserve">  城乡社区环境卫生</t>
  </si>
  <si>
    <t xml:space="preserve">  2120501</t>
  </si>
  <si>
    <t xml:space="preserve">    城乡社区环境卫生</t>
  </si>
  <si>
    <t xml:space="preserve"> 21299</t>
  </si>
  <si>
    <t xml:space="preserve">  其他城乡社区支出</t>
  </si>
  <si>
    <t>213</t>
  </si>
  <si>
    <t xml:space="preserve"> 21301</t>
  </si>
  <si>
    <t xml:space="preserve">  农业</t>
  </si>
  <si>
    <t xml:space="preserve">  2130108</t>
  </si>
  <si>
    <t xml:space="preserve">    病虫害控制</t>
  </si>
  <si>
    <t>220</t>
  </si>
  <si>
    <t xml:space="preserve"> 22001</t>
  </si>
  <si>
    <t xml:space="preserve">  2200199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</si>
  <si>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</si>
  <si>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</si>
  <si>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</si>
  <si>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</si>
  <si>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</si>
  <si>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 xml:space="preserve">  2210203</t>
  </si>
  <si>
    <t xml:space="preserve">    购房补贴</t>
  </si>
  <si>
    <t xml:space="preserve"> 20106</t>
  </si>
  <si>
    <t xml:space="preserve">  财政事物</t>
  </si>
  <si>
    <t xml:space="preserve">  2010699</t>
  </si>
  <si>
    <t xml:space="preserve">    其他财政事务支出</t>
  </si>
  <si>
    <t xml:space="preserve"> 20131</t>
  </si>
  <si>
    <t xml:space="preserve">  党委办公厅（室）及相关机构事务</t>
  </si>
  <si>
    <t xml:space="preserve">  2013199</t>
  </si>
  <si>
    <t xml:space="preserve">    其他党委办公厅（室）及相关机构事务支出</t>
  </si>
  <si>
    <t xml:space="preserve">  2080801</t>
  </si>
  <si>
    <t xml:space="preserve">    死亡抚恤</t>
  </si>
  <si>
    <t xml:space="preserve">  2080806</t>
  </si>
  <si>
    <t xml:space="preserve">    农村籍退役士兵老年生活补助</t>
  </si>
  <si>
    <t xml:space="preserve">  2081104</t>
  </si>
  <si>
    <t xml:space="preserve">    残疾人康复</t>
  </si>
  <si>
    <t xml:space="preserve">  2081105</t>
  </si>
  <si>
    <t xml:space="preserve">    残疾人就业和扶贫</t>
  </si>
  <si>
    <t xml:space="preserve">  2081107</t>
  </si>
  <si>
    <t xml:space="preserve">    残疾人生活和护理补贴</t>
  </si>
  <si>
    <t xml:space="preserve">  2100799</t>
  </si>
  <si>
    <t xml:space="preserve">  2120399</t>
  </si>
  <si>
    <t xml:space="preserve"> 21303</t>
  </si>
  <si>
    <t xml:space="preserve">  水利</t>
  </si>
  <si>
    <t xml:space="preserve">  2130399</t>
  </si>
  <si>
    <t xml:space="preserve">    其他水利支出</t>
  </si>
  <si>
    <t>　市场监督管理事务</t>
  </si>
  <si>
    <t>　　其他市场监督管理事务</t>
  </si>
  <si>
    <t xml:space="preserve"> 20138</t>
  </si>
  <si>
    <t>　2013899</t>
  </si>
  <si>
    <t>　　基层司法业务</t>
  </si>
  <si>
    <t>　　社区矫正</t>
  </si>
  <si>
    <t>　　法制建设</t>
  </si>
  <si>
    <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2040604</t>
    </r>
  </si>
  <si>
    <t>　2040610</t>
  </si>
  <si>
    <t>　2040612</t>
  </si>
  <si>
    <t>　文化和旅游</t>
  </si>
  <si>
    <t>　　事业单位离退休</t>
  </si>
  <si>
    <t>　　未归口管理的行政单位离退休</t>
  </si>
  <si>
    <t>　　机关事业单位基本养老保险缴费支出</t>
  </si>
  <si>
    <t>　　机关事业单位职业年金缴费支出</t>
  </si>
  <si>
    <t>　　其他行政事业单位离退休支出</t>
  </si>
  <si>
    <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2080599</t>
    </r>
  </si>
  <si>
    <t>　　退役士兵安置</t>
  </si>
  <si>
    <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20809</t>
    </r>
    <r>
      <rPr>
        <sz val="9"/>
        <color indexed="63"/>
        <rFont val="宋体"/>
        <family val="0"/>
      </rPr>
      <t>0</t>
    </r>
    <r>
      <rPr>
        <sz val="9"/>
        <color indexed="63"/>
        <rFont val="宋体"/>
        <family val="0"/>
      </rPr>
      <t>1</t>
    </r>
  </si>
  <si>
    <t>　退役军人管理事务</t>
  </si>
  <si>
    <t>　　拥军优属</t>
  </si>
  <si>
    <t xml:space="preserve"> 20828</t>
  </si>
  <si>
    <t>　2082804</t>
  </si>
  <si>
    <t>　卫生健康管理事务</t>
  </si>
  <si>
    <t>　　其他卫生健康管理事务支出</t>
  </si>
  <si>
    <r>
      <t xml:space="preserve">  21004</t>
    </r>
    <r>
      <rPr>
        <sz val="9"/>
        <color indexed="63"/>
        <rFont val="宋体"/>
        <family val="0"/>
      </rPr>
      <t>08</t>
    </r>
  </si>
  <si>
    <t>　　其他城乡社区支出</t>
  </si>
  <si>
    <r>
      <t xml:space="preserve">  21299</t>
    </r>
    <r>
      <rPr>
        <sz val="9"/>
        <color indexed="63"/>
        <rFont val="宋体"/>
        <family val="0"/>
      </rPr>
      <t>01</t>
    </r>
  </si>
  <si>
    <t>216</t>
  </si>
  <si>
    <t>　商业流通事务</t>
  </si>
  <si>
    <t>　　其他商业流通事务支出</t>
  </si>
  <si>
    <t>　2160299</t>
  </si>
  <si>
    <t xml:space="preserve"> 21602</t>
  </si>
  <si>
    <t>　自然资源事务</t>
  </si>
  <si>
    <t>自然资源海洋气象等支出</t>
  </si>
  <si>
    <t>　　其他自然资源事务支出</t>
  </si>
  <si>
    <t>224</t>
  </si>
  <si>
    <t>　应急管理事务</t>
  </si>
  <si>
    <t>　　安全监管</t>
  </si>
  <si>
    <t>　2240106</t>
  </si>
  <si>
    <t xml:space="preserve"> 22401</t>
  </si>
  <si>
    <t>302</t>
  </si>
  <si>
    <t>商品和服务支出</t>
  </si>
  <si>
    <t>310</t>
  </si>
  <si>
    <t>资本性支出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</si>
  <si>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</si>
  <si>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</si>
  <si>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</si>
  <si>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</si>
  <si>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</si>
  <si>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</si>
  <si>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</si>
  <si>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</si>
  <si>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</si>
  <si>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</si>
  <si>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</si>
  <si>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</si>
  <si>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</si>
  <si>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</si>
  <si>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</si>
  <si>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</si>
  <si>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</si>
  <si>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</si>
  <si>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</si>
  <si>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</si>
  <si>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</si>
  <si>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</si>
  <si>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</si>
  <si>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</si>
  <si>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</si>
  <si>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</si>
  <si>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</si>
  <si>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</si>
  <si>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</si>
  <si>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</si>
  <si>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</si>
  <si>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</si>
  <si>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</si>
  <si>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</si>
  <si>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30228</t>
  </si>
  <si>
    <t>　工会经费</t>
  </si>
  <si>
    <t>　30229</t>
  </si>
  <si>
    <t>　福利费</t>
  </si>
  <si>
    <t>　30239</t>
  </si>
  <si>
    <t>　其他交通费用</t>
  </si>
  <si>
    <t>　30215</t>
  </si>
  <si>
    <t>　会议费</t>
  </si>
  <si>
    <t>　30216</t>
  </si>
  <si>
    <t>　培训费</t>
  </si>
  <si>
    <t>　30226</t>
  </si>
  <si>
    <t>　劳务费</t>
  </si>
  <si>
    <t>　30227</t>
  </si>
  <si>
    <t>　委托业务费</t>
  </si>
  <si>
    <t>　30217</t>
  </si>
  <si>
    <t>　公务接待费</t>
  </si>
  <si>
    <t>　30231</t>
  </si>
  <si>
    <t>　公务用车运行维护费</t>
  </si>
  <si>
    <t>　30299</t>
  </si>
  <si>
    <t>　其他商品和服务支出</t>
  </si>
  <si>
    <t>　31002</t>
  </si>
  <si>
    <t>　办公设备购置</t>
  </si>
  <si>
    <t>　31007</t>
  </si>
  <si>
    <t>　信息网络及软件购置更新</t>
  </si>
  <si>
    <t>　30107</t>
  </si>
  <si>
    <t>　绩效工资</t>
  </si>
  <si>
    <t>　30304</t>
  </si>
  <si>
    <t>　抚恤金</t>
  </si>
  <si>
    <t>　30309</t>
  </si>
  <si>
    <t>　奖励金</t>
  </si>
  <si>
    <t>　30399</t>
  </si>
  <si>
    <t>　其他对个人和家庭的补助支出</t>
  </si>
  <si>
    <t>229</t>
  </si>
  <si>
    <t>　彩票公益金安排的支出</t>
  </si>
  <si>
    <t>　　用于其他社会公益事业的彩票公益金支出</t>
  </si>
  <si>
    <t>　2296099</t>
  </si>
  <si>
    <t>　2296099</t>
  </si>
  <si>
    <t xml:space="preserve"> 22960</t>
  </si>
  <si>
    <t xml:space="preserve"> 22960</t>
  </si>
  <si>
    <t>重庆市渝北区人民政府翠云街道办事处</t>
  </si>
  <si>
    <t xml:space="preserve"> 文化旅游体育与传媒支出</t>
  </si>
  <si>
    <t xml:space="preserve"> 卫生健康支出</t>
  </si>
  <si>
    <t xml:space="preserve"> 灾害防治及应急管理支出</t>
  </si>
  <si>
    <t xml:space="preserve"> 20138</t>
  </si>
  <si>
    <t>　2013899</t>
  </si>
  <si>
    <t xml:space="preserve">  2040604</t>
  </si>
  <si>
    <t>　2040610</t>
  </si>
  <si>
    <t>　2040612</t>
  </si>
  <si>
    <t xml:space="preserve">  2080599</t>
  </si>
  <si>
    <t xml:space="preserve">  2080901</t>
  </si>
  <si>
    <t xml:space="preserve"> 20828</t>
  </si>
  <si>
    <t>　2082804</t>
  </si>
  <si>
    <t xml:space="preserve">  2100408</t>
  </si>
  <si>
    <t xml:space="preserve">  2129901</t>
  </si>
  <si>
    <t xml:space="preserve"> 21602</t>
  </si>
  <si>
    <t>　2160299</t>
  </si>
  <si>
    <t xml:space="preserve"> 22401</t>
  </si>
  <si>
    <t>　2240106</t>
  </si>
  <si>
    <t>灾害防治及应急管理支出</t>
  </si>
  <si>
    <t xml:space="preserve"> 自然资源海洋气象等支出</t>
  </si>
  <si>
    <t xml:space="preserve"> 自然资源国土海洋气象等支出</t>
  </si>
  <si>
    <t>注：本单位无国有资本经营收入，也没有使用国有资本经营安排的支出，故本表无数据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</si>
</sst>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;\-#,##0.00;#"/>
    <numFmt numFmtId="185" formatCode="0.00_);[Red]\(0.00\)"/>
    <numFmt numFmtId="186" formatCode="0.00_ "/>
  </numFmts>
  <fonts count="32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6"/>
      <color indexed="8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8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84" fontId="2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84" fontId="2" fillId="0" borderId="12" xfId="0" applyNumberFormat="1" applyFont="1" applyBorder="1" applyAlignment="1">
      <alignment horizontal="right"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84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84" fontId="2" fillId="0" borderId="10" xfId="40" applyNumberFormat="1" applyFont="1" applyBorder="1" applyAlignment="1">
      <alignment horizontal="right" vertical="center"/>
      <protection/>
    </xf>
    <xf numFmtId="0" fontId="2" fillId="0" borderId="10" xfId="40" applyFont="1" applyBorder="1" applyAlignment="1">
      <alignment horizontal="left" vertical="center" shrinkToFit="1"/>
      <protection/>
    </xf>
    <xf numFmtId="0" fontId="2" fillId="0" borderId="11" xfId="40" applyFont="1" applyBorder="1" applyAlignment="1">
      <alignment horizontal="left" vertical="center"/>
      <protection/>
    </xf>
    <xf numFmtId="0" fontId="2" fillId="0" borderId="10" xfId="40" applyFont="1" applyBorder="1" applyAlignment="1">
      <alignment horizontal="left" vertical="center" shrinkToFit="1"/>
      <protection/>
    </xf>
    <xf numFmtId="0" fontId="2" fillId="0" borderId="10" xfId="40" applyFont="1" applyBorder="1" applyAlignment="1">
      <alignment horizontal="left" vertical="center"/>
      <protection/>
    </xf>
    <xf numFmtId="184" fontId="2" fillId="0" borderId="10" xfId="40" applyNumberFormat="1" applyFont="1" applyBorder="1" applyAlignment="1">
      <alignment horizontal="right" vertical="center"/>
      <protection/>
    </xf>
    <xf numFmtId="184" fontId="2" fillId="0" borderId="12" xfId="40" applyNumberFormat="1" applyFont="1" applyBorder="1" applyAlignment="1">
      <alignment horizontal="right" vertical="center"/>
      <protection/>
    </xf>
    <xf numFmtId="0" fontId="2" fillId="0" borderId="11" xfId="40" applyFont="1" applyBorder="1" applyAlignment="1">
      <alignment horizontal="left" vertical="top"/>
      <protection/>
    </xf>
    <xf numFmtId="0" fontId="1" fillId="0" borderId="0" xfId="40" applyFont="1">
      <alignment/>
      <protection/>
    </xf>
    <xf numFmtId="0" fontId="2" fillId="0" borderId="14" xfId="40" applyFont="1" applyBorder="1" applyAlignment="1">
      <alignment horizontal="left" vertical="center" shrinkToFit="1"/>
      <protection/>
    </xf>
    <xf numFmtId="184" fontId="2" fillId="0" borderId="14" xfId="40" applyNumberFormat="1" applyFont="1" applyBorder="1" applyAlignment="1">
      <alignment horizontal="right" vertical="center"/>
      <protection/>
    </xf>
    <xf numFmtId="0" fontId="2" fillId="0" borderId="13" xfId="40" applyFont="1" applyBorder="1" applyAlignment="1">
      <alignment horizontal="left" vertical="top"/>
      <protection/>
    </xf>
    <xf numFmtId="184" fontId="2" fillId="0" borderId="19" xfId="40" applyNumberFormat="1" applyFont="1" applyBorder="1" applyAlignment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4" fillId="24" borderId="16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29" fillId="0" borderId="12" xfId="41" applyFont="1" applyBorder="1" applyAlignment="1">
      <alignment/>
    </xf>
    <xf numFmtId="0" fontId="29" fillId="0" borderId="15" xfId="41" applyFont="1" applyBorder="1" applyAlignment="1">
      <alignment/>
    </xf>
    <xf numFmtId="0" fontId="9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49" fontId="2" fillId="0" borderId="11" xfId="40" applyNumberFormat="1" applyFont="1" applyBorder="1" applyAlignment="1">
      <alignment horizontal="left" vertical="center"/>
      <protection/>
    </xf>
    <xf numFmtId="49" fontId="0" fillId="0" borderId="0" xfId="0" applyNumberFormat="1" applyFont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 vertical="center"/>
    </xf>
    <xf numFmtId="184" fontId="0" fillId="0" borderId="12" xfId="0" applyNumberFormat="1" applyBorder="1" applyAlignment="1">
      <alignment vertical="center"/>
    </xf>
    <xf numFmtId="184" fontId="0" fillId="0" borderId="14" xfId="0" applyNumberForma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84" fontId="2" fillId="0" borderId="10" xfId="40" applyNumberFormat="1" applyFont="1" applyFill="1" applyBorder="1" applyAlignment="1">
      <alignment horizontal="right" vertical="center"/>
      <protection/>
    </xf>
    <xf numFmtId="0" fontId="0" fillId="0" borderId="12" xfId="0" applyFill="1" applyBorder="1" applyAlignment="1">
      <alignment/>
    </xf>
    <xf numFmtId="186" fontId="0" fillId="0" borderId="10" xfId="0" applyNumberFormat="1" applyBorder="1" applyAlignment="1">
      <alignment/>
    </xf>
    <xf numFmtId="186" fontId="0" fillId="0" borderId="14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0" sqref="B10"/>
    </sheetView>
  </sheetViews>
  <sheetFormatPr defaultColWidth="9.33203125" defaultRowHeight="11.25"/>
  <cols>
    <col min="1" max="1" width="9.33203125" style="12" customWidth="1"/>
    <col min="2" max="2" width="117.66015625" style="0" customWidth="1"/>
  </cols>
  <sheetData>
    <row r="1" ht="19.5" customHeight="1">
      <c r="A1" s="95" t="s">
        <v>134</v>
      </c>
    </row>
    <row r="2" spans="1:2" ht="58.5" customHeight="1" thickBot="1">
      <c r="A2" s="116" t="s">
        <v>135</v>
      </c>
      <c r="B2" s="116"/>
    </row>
    <row r="3" spans="1:2" ht="27" customHeight="1">
      <c r="A3" s="89" t="s">
        <v>89</v>
      </c>
      <c r="B3" s="50" t="s">
        <v>90</v>
      </c>
    </row>
    <row r="4" spans="1:2" ht="27" customHeight="1">
      <c r="A4" s="90">
        <v>1</v>
      </c>
      <c r="B4" s="93" t="s">
        <v>136</v>
      </c>
    </row>
    <row r="5" spans="1:2" ht="27" customHeight="1">
      <c r="A5" s="90">
        <v>2</v>
      </c>
      <c r="B5" s="93" t="s">
        <v>145</v>
      </c>
    </row>
    <row r="6" spans="1:2" ht="27" customHeight="1">
      <c r="A6" s="90">
        <v>3</v>
      </c>
      <c r="B6" s="93" t="s">
        <v>147</v>
      </c>
    </row>
    <row r="7" spans="1:2" ht="27" customHeight="1">
      <c r="A7" s="90">
        <v>4</v>
      </c>
      <c r="B7" s="93" t="s">
        <v>140</v>
      </c>
    </row>
    <row r="8" spans="1:2" ht="27" customHeight="1">
      <c r="A8" s="90">
        <v>5</v>
      </c>
      <c r="B8" s="93" t="s">
        <v>141</v>
      </c>
    </row>
    <row r="9" spans="1:2" ht="27" customHeight="1">
      <c r="A9" s="90">
        <v>6</v>
      </c>
      <c r="B9" s="93" t="s">
        <v>142</v>
      </c>
    </row>
    <row r="10" spans="1:2" ht="27" customHeight="1">
      <c r="A10" s="90">
        <v>7</v>
      </c>
      <c r="B10" s="93" t="s">
        <v>137</v>
      </c>
    </row>
    <row r="11" spans="1:2" ht="27" customHeight="1">
      <c r="A11" s="90">
        <v>8</v>
      </c>
      <c r="B11" s="93" t="s">
        <v>138</v>
      </c>
    </row>
    <row r="12" spans="1:2" ht="27" customHeight="1" thickBot="1">
      <c r="A12" s="91">
        <v>9</v>
      </c>
      <c r="B12" s="94" t="s">
        <v>139</v>
      </c>
    </row>
    <row r="13" ht="11.25">
      <c r="A13" s="92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PageLayoutView="0" workbookViewId="0" topLeftCell="A1">
      <selection activeCell="C5" sqref="C5"/>
    </sheetView>
  </sheetViews>
  <sheetFormatPr defaultColWidth="9.33203125" defaultRowHeight="11.25"/>
  <cols>
    <col min="1" max="1" width="20" style="0" customWidth="1"/>
    <col min="2" max="2" width="37.5" style="0" customWidth="1"/>
    <col min="3" max="5" width="15.66015625" style="0" customWidth="1"/>
    <col min="6" max="8" width="14.33203125" style="0" customWidth="1"/>
  </cols>
  <sheetData>
    <row r="1" ht="11.25" customHeight="1">
      <c r="A1" s="58" t="s">
        <v>88</v>
      </c>
    </row>
    <row r="2" spans="1:8" ht="30.75" customHeight="1">
      <c r="A2" s="147" t="s">
        <v>153</v>
      </c>
      <c r="B2" s="147"/>
      <c r="C2" s="147"/>
      <c r="D2" s="147"/>
      <c r="E2" s="147"/>
      <c r="F2" s="147"/>
      <c r="G2" s="147"/>
      <c r="H2" s="147"/>
    </row>
    <row r="3" spans="1:8" ht="16.5" customHeight="1" thickBot="1">
      <c r="A3" s="51" t="s">
        <v>168</v>
      </c>
      <c r="H3" s="49" t="s">
        <v>0</v>
      </c>
    </row>
    <row r="4" spans="1:8" ht="32.25" customHeight="1">
      <c r="A4" s="40" t="s">
        <v>47</v>
      </c>
      <c r="B4" s="41" t="s">
        <v>48</v>
      </c>
      <c r="C4" s="41" t="s">
        <v>6</v>
      </c>
      <c r="D4" s="41" t="s">
        <v>50</v>
      </c>
      <c r="E4" s="41" t="s">
        <v>51</v>
      </c>
      <c r="F4" s="63" t="s">
        <v>101</v>
      </c>
      <c r="G4" s="63" t="s">
        <v>103</v>
      </c>
      <c r="H4" s="62" t="s">
        <v>102</v>
      </c>
    </row>
    <row r="5" spans="1:8" ht="20.25" customHeight="1">
      <c r="A5" s="44" t="s">
        <v>87</v>
      </c>
      <c r="B5" s="38"/>
      <c r="C5" s="77">
        <f>C6+C36+C39+C44+C49+C88+C101+C104+C114+C119+C122+C125+C129+C132</f>
        <v>123912020.11</v>
      </c>
      <c r="D5" s="77">
        <f>D6+D36+D39+D44+D49+D88+D101+D104+D114+D119+D122+D125+D129+D132</f>
        <v>25600901.58</v>
      </c>
      <c r="E5" s="77">
        <f>E6+E36+E39+E44+E49+E88+E101+E104+E114+E119+E122+E125+E129+E132</f>
        <v>98311118.53</v>
      </c>
      <c r="F5" s="18"/>
      <c r="G5" s="18"/>
      <c r="H5" s="26"/>
    </row>
    <row r="6" spans="1:8" ht="20.25" customHeight="1">
      <c r="A6" s="74" t="s">
        <v>52</v>
      </c>
      <c r="B6" s="75" t="s">
        <v>53</v>
      </c>
      <c r="C6" s="77">
        <f>C7+C9+C11+C16+C20+C22+C24+C28+C30+C32+C18+C26+C34</f>
        <v>36277421.98</v>
      </c>
      <c r="D6" s="77">
        <f>D7+D9+D11+D16+D20+D22+D24+D28+D30+D32+D18+D26+D34</f>
        <v>17063535.58</v>
      </c>
      <c r="E6" s="77">
        <f>E7+E9+E11+E16+E20+E22+E24+E28+E30+E32+E18+E26+E34</f>
        <v>19213886.4</v>
      </c>
      <c r="F6" s="18"/>
      <c r="G6" s="18"/>
      <c r="H6" s="26"/>
    </row>
    <row r="7" spans="1:8" ht="20.25" customHeight="1">
      <c r="A7" s="74" t="s">
        <v>169</v>
      </c>
      <c r="B7" s="75" t="s">
        <v>170</v>
      </c>
      <c r="C7" s="77">
        <f>C8</f>
        <v>100000</v>
      </c>
      <c r="D7" s="77">
        <f>D8</f>
        <v>0</v>
      </c>
      <c r="E7" s="77">
        <f>E8</f>
        <v>100000</v>
      </c>
      <c r="F7" s="18"/>
      <c r="G7" s="18"/>
      <c r="H7" s="26"/>
    </row>
    <row r="8" spans="1:8" ht="20.25" customHeight="1">
      <c r="A8" s="74" t="s">
        <v>171</v>
      </c>
      <c r="B8" s="75" t="s">
        <v>172</v>
      </c>
      <c r="C8" s="77">
        <f>D8+E8</f>
        <v>100000</v>
      </c>
      <c r="D8" s="77"/>
      <c r="E8" s="77">
        <v>100000</v>
      </c>
      <c r="F8" s="18"/>
      <c r="G8" s="18"/>
      <c r="H8" s="26"/>
    </row>
    <row r="9" spans="1:8" ht="20.25" customHeight="1">
      <c r="A9" s="74" t="s">
        <v>173</v>
      </c>
      <c r="B9" s="75" t="s">
        <v>174</v>
      </c>
      <c r="C9" s="77">
        <f>C10</f>
        <v>30000</v>
      </c>
      <c r="D9" s="77">
        <f>D10</f>
        <v>0</v>
      </c>
      <c r="E9" s="77">
        <f>E10</f>
        <v>30000</v>
      </c>
      <c r="F9" s="18"/>
      <c r="G9" s="18"/>
      <c r="H9" s="26"/>
    </row>
    <row r="10" spans="1:8" ht="20.25" customHeight="1">
      <c r="A10" s="74" t="s">
        <v>175</v>
      </c>
      <c r="B10" s="75" t="s">
        <v>176</v>
      </c>
      <c r="C10" s="77">
        <f>D10+E10</f>
        <v>30000</v>
      </c>
      <c r="D10" s="77"/>
      <c r="E10" s="77">
        <v>30000</v>
      </c>
      <c r="F10" s="18"/>
      <c r="G10" s="18"/>
      <c r="H10" s="26"/>
    </row>
    <row r="11" spans="1:8" ht="20.25" customHeight="1">
      <c r="A11" s="74" t="s">
        <v>177</v>
      </c>
      <c r="B11" s="75" t="s">
        <v>178</v>
      </c>
      <c r="C11" s="77">
        <f>SUM(C12:C15)</f>
        <v>31407421.98</v>
      </c>
      <c r="D11" s="77">
        <f>SUM(D12:D15)</f>
        <v>17063535.58</v>
      </c>
      <c r="E11" s="77">
        <f>SUM(E12:E15)</f>
        <v>14343886.4</v>
      </c>
      <c r="F11" s="18"/>
      <c r="G11" s="18"/>
      <c r="H11" s="26"/>
    </row>
    <row r="12" spans="1:8" ht="20.25" customHeight="1">
      <c r="A12" s="74" t="s">
        <v>179</v>
      </c>
      <c r="B12" s="75" t="s">
        <v>54</v>
      </c>
      <c r="C12" s="77">
        <f>D12+E12</f>
        <v>17063535.58</v>
      </c>
      <c r="D12" s="77">
        <v>17063535.58</v>
      </c>
      <c r="E12" s="77"/>
      <c r="F12" s="18"/>
      <c r="G12" s="18"/>
      <c r="H12" s="26"/>
    </row>
    <row r="13" spans="1:8" ht="20.25" customHeight="1">
      <c r="A13" s="74" t="s">
        <v>180</v>
      </c>
      <c r="B13" s="75" t="s">
        <v>181</v>
      </c>
      <c r="C13" s="77">
        <f>D13+E13</f>
        <v>4500000</v>
      </c>
      <c r="D13" s="77"/>
      <c r="E13" s="77">
        <v>4500000</v>
      </c>
      <c r="F13" s="18"/>
      <c r="G13" s="18"/>
      <c r="H13" s="26"/>
    </row>
    <row r="14" spans="1:8" ht="20.25" customHeight="1">
      <c r="A14" s="74" t="s">
        <v>182</v>
      </c>
      <c r="B14" s="75" t="s">
        <v>183</v>
      </c>
      <c r="C14" s="77">
        <f>D14+E14</f>
        <v>100000</v>
      </c>
      <c r="D14" s="77"/>
      <c r="E14" s="77">
        <v>100000</v>
      </c>
      <c r="F14" s="18"/>
      <c r="G14" s="18"/>
      <c r="H14" s="26"/>
    </row>
    <row r="15" spans="1:8" ht="20.25" customHeight="1">
      <c r="A15" s="74" t="s">
        <v>184</v>
      </c>
      <c r="B15" s="75" t="s">
        <v>185</v>
      </c>
      <c r="C15" s="77">
        <f>D15+E15</f>
        <v>9743886.4</v>
      </c>
      <c r="D15" s="77"/>
      <c r="E15" s="77">
        <v>9743886.4</v>
      </c>
      <c r="F15" s="18"/>
      <c r="G15" s="18"/>
      <c r="H15" s="26"/>
    </row>
    <row r="16" spans="1:8" ht="20.25" customHeight="1">
      <c r="A16" s="74" t="s">
        <v>186</v>
      </c>
      <c r="B16" s="75" t="s">
        <v>187</v>
      </c>
      <c r="C16" s="77">
        <f>C17</f>
        <v>120000</v>
      </c>
      <c r="D16" s="77">
        <f>D17</f>
        <v>0</v>
      </c>
      <c r="E16" s="77">
        <f>E17</f>
        <v>120000</v>
      </c>
      <c r="F16" s="18"/>
      <c r="G16" s="18"/>
      <c r="H16" s="26"/>
    </row>
    <row r="17" spans="1:8" ht="20.25" customHeight="1">
      <c r="A17" s="74" t="s">
        <v>188</v>
      </c>
      <c r="B17" s="75" t="s">
        <v>189</v>
      </c>
      <c r="C17" s="77">
        <f>D17+E17</f>
        <v>120000</v>
      </c>
      <c r="D17" s="77"/>
      <c r="E17" s="77">
        <v>120000</v>
      </c>
      <c r="F17" s="18"/>
      <c r="G17" s="18"/>
      <c r="H17" s="26"/>
    </row>
    <row r="18" spans="1:8" ht="20.25" customHeight="1">
      <c r="A18" s="74" t="s">
        <v>328</v>
      </c>
      <c r="B18" s="75" t="s">
        <v>329</v>
      </c>
      <c r="C18" s="77">
        <f>C19</f>
        <v>200000</v>
      </c>
      <c r="D18" s="77">
        <f>D19</f>
        <v>0</v>
      </c>
      <c r="E18" s="77">
        <f>E19</f>
        <v>200000</v>
      </c>
      <c r="F18" s="18"/>
      <c r="G18" s="18"/>
      <c r="H18" s="26"/>
    </row>
    <row r="19" spans="1:8" ht="20.25" customHeight="1">
      <c r="A19" s="74" t="s">
        <v>330</v>
      </c>
      <c r="B19" s="75" t="s">
        <v>331</v>
      </c>
      <c r="C19" s="77">
        <f>D19+E19</f>
        <v>200000</v>
      </c>
      <c r="D19" s="77"/>
      <c r="E19" s="77">
        <v>200000</v>
      </c>
      <c r="F19" s="18"/>
      <c r="G19" s="18"/>
      <c r="H19" s="26"/>
    </row>
    <row r="20" spans="1:8" ht="20.25" customHeight="1">
      <c r="A20" s="74" t="s">
        <v>190</v>
      </c>
      <c r="B20" s="75" t="s">
        <v>191</v>
      </c>
      <c r="C20" s="77">
        <f>C21</f>
        <v>100000</v>
      </c>
      <c r="D20" s="77">
        <f>D21</f>
        <v>0</v>
      </c>
      <c r="E20" s="77">
        <f>E21</f>
        <v>100000</v>
      </c>
      <c r="F20" s="18"/>
      <c r="G20" s="18"/>
      <c r="H20" s="26"/>
    </row>
    <row r="21" spans="1:8" ht="20.25" customHeight="1">
      <c r="A21" s="74" t="s">
        <v>192</v>
      </c>
      <c r="B21" s="75" t="s">
        <v>193</v>
      </c>
      <c r="C21" s="77">
        <f>D21+E21</f>
        <v>100000</v>
      </c>
      <c r="D21" s="77"/>
      <c r="E21" s="77">
        <v>100000</v>
      </c>
      <c r="F21" s="18"/>
      <c r="G21" s="18"/>
      <c r="H21" s="26"/>
    </row>
    <row r="22" spans="1:8" ht="20.25" customHeight="1">
      <c r="A22" s="74" t="s">
        <v>194</v>
      </c>
      <c r="B22" s="75" t="s">
        <v>195</v>
      </c>
      <c r="C22" s="77">
        <f>C23</f>
        <v>150000</v>
      </c>
      <c r="D22" s="77">
        <f>D23</f>
        <v>0</v>
      </c>
      <c r="E22" s="77">
        <f>E23</f>
        <v>150000</v>
      </c>
      <c r="F22" s="18"/>
      <c r="G22" s="18"/>
      <c r="H22" s="26"/>
    </row>
    <row r="23" spans="1:8" ht="20.25" customHeight="1">
      <c r="A23" s="74" t="s">
        <v>196</v>
      </c>
      <c r="B23" s="75" t="s">
        <v>197</v>
      </c>
      <c r="C23" s="77">
        <f>D23+E23</f>
        <v>150000</v>
      </c>
      <c r="D23" s="77"/>
      <c r="E23" s="77">
        <v>150000</v>
      </c>
      <c r="F23" s="18"/>
      <c r="G23" s="18"/>
      <c r="H23" s="26"/>
    </row>
    <row r="24" spans="1:8" ht="20.25" customHeight="1">
      <c r="A24" s="74" t="s">
        <v>116</v>
      </c>
      <c r="B24" s="75" t="s">
        <v>117</v>
      </c>
      <c r="C24" s="77">
        <f>C25</f>
        <v>410000</v>
      </c>
      <c r="D24" s="77">
        <f>D25</f>
        <v>0</v>
      </c>
      <c r="E24" s="77">
        <f>E25</f>
        <v>410000</v>
      </c>
      <c r="F24" s="18"/>
      <c r="G24" s="18"/>
      <c r="H24" s="26"/>
    </row>
    <row r="25" spans="1:8" ht="20.25" customHeight="1">
      <c r="A25" s="74" t="s">
        <v>118</v>
      </c>
      <c r="B25" s="75" t="s">
        <v>119</v>
      </c>
      <c r="C25" s="77">
        <f>D25+E25</f>
        <v>410000</v>
      </c>
      <c r="D25" s="77"/>
      <c r="E25" s="77">
        <v>410000</v>
      </c>
      <c r="F25" s="18"/>
      <c r="G25" s="18"/>
      <c r="H25" s="26"/>
    </row>
    <row r="26" spans="1:8" ht="20.25" customHeight="1">
      <c r="A26" s="74" t="s">
        <v>332</v>
      </c>
      <c r="B26" s="75" t="s">
        <v>333</v>
      </c>
      <c r="C26" s="77">
        <f>C27</f>
        <v>2000000</v>
      </c>
      <c r="D26" s="77">
        <f>D27</f>
        <v>0</v>
      </c>
      <c r="E26" s="77">
        <f>E27</f>
        <v>2000000</v>
      </c>
      <c r="F26" s="18"/>
      <c r="G26" s="18"/>
      <c r="H26" s="26"/>
    </row>
    <row r="27" spans="1:8" ht="20.25" customHeight="1">
      <c r="A27" s="74" t="s">
        <v>334</v>
      </c>
      <c r="B27" s="75" t="s">
        <v>335</v>
      </c>
      <c r="C27" s="77">
        <f>D27+E27</f>
        <v>2000000</v>
      </c>
      <c r="D27" s="77"/>
      <c r="E27" s="77">
        <v>2000000</v>
      </c>
      <c r="F27" s="18"/>
      <c r="G27" s="18"/>
      <c r="H27" s="26"/>
    </row>
    <row r="28" spans="1:8" ht="20.25" customHeight="1">
      <c r="A28" s="74" t="s">
        <v>198</v>
      </c>
      <c r="B28" s="75" t="s">
        <v>199</v>
      </c>
      <c r="C28" s="77">
        <f>C29</f>
        <v>900000</v>
      </c>
      <c r="D28" s="77">
        <f>D29</f>
        <v>0</v>
      </c>
      <c r="E28" s="77">
        <f>E29</f>
        <v>900000</v>
      </c>
      <c r="F28" s="18"/>
      <c r="G28" s="18"/>
      <c r="H28" s="26"/>
    </row>
    <row r="29" spans="1:8" ht="20.25" customHeight="1">
      <c r="A29" s="74" t="s">
        <v>200</v>
      </c>
      <c r="B29" s="75" t="s">
        <v>201</v>
      </c>
      <c r="C29" s="77">
        <f>D29+E29</f>
        <v>900000</v>
      </c>
      <c r="D29" s="77"/>
      <c r="E29" s="77">
        <v>900000</v>
      </c>
      <c r="F29" s="18"/>
      <c r="G29" s="18"/>
      <c r="H29" s="26"/>
    </row>
    <row r="30" spans="1:8" ht="20.25" customHeight="1">
      <c r="A30" s="74" t="s">
        <v>202</v>
      </c>
      <c r="B30" s="75" t="s">
        <v>203</v>
      </c>
      <c r="C30" s="77">
        <f>C31</f>
        <v>10000</v>
      </c>
      <c r="D30" s="77">
        <f>D31</f>
        <v>0</v>
      </c>
      <c r="E30" s="77">
        <f>E31</f>
        <v>10000</v>
      </c>
      <c r="F30" s="18"/>
      <c r="G30" s="18"/>
      <c r="H30" s="26"/>
    </row>
    <row r="31" spans="1:8" ht="20.25" customHeight="1">
      <c r="A31" s="74" t="s">
        <v>204</v>
      </c>
      <c r="B31" s="75" t="s">
        <v>205</v>
      </c>
      <c r="C31" s="77">
        <f>D31+E31</f>
        <v>10000</v>
      </c>
      <c r="D31" s="77"/>
      <c r="E31" s="77">
        <v>10000</v>
      </c>
      <c r="F31" s="18"/>
      <c r="G31" s="18"/>
      <c r="H31" s="26"/>
    </row>
    <row r="32" spans="1:8" ht="20.25" customHeight="1">
      <c r="A32" s="74" t="s">
        <v>206</v>
      </c>
      <c r="B32" s="75" t="s">
        <v>207</v>
      </c>
      <c r="C32" s="77">
        <f>C33</f>
        <v>650000</v>
      </c>
      <c r="D32" s="77">
        <f>D33</f>
        <v>0</v>
      </c>
      <c r="E32" s="77">
        <f>E33</f>
        <v>650000</v>
      </c>
      <c r="F32" s="18"/>
      <c r="G32" s="18"/>
      <c r="H32" s="26"/>
    </row>
    <row r="33" spans="1:8" ht="20.25" customHeight="1">
      <c r="A33" s="74" t="s">
        <v>208</v>
      </c>
      <c r="B33" s="75" t="s">
        <v>209</v>
      </c>
      <c r="C33" s="77">
        <f>D33+E33</f>
        <v>650000</v>
      </c>
      <c r="D33" s="77"/>
      <c r="E33" s="77">
        <v>650000</v>
      </c>
      <c r="F33" s="18"/>
      <c r="G33" s="18"/>
      <c r="H33" s="26"/>
    </row>
    <row r="34" spans="1:8" ht="20.25" customHeight="1">
      <c r="A34" s="74" t="s">
        <v>474</v>
      </c>
      <c r="B34" s="75" t="s">
        <v>352</v>
      </c>
      <c r="C34" s="77">
        <f>C35</f>
        <v>200000</v>
      </c>
      <c r="D34" s="77"/>
      <c r="E34" s="77">
        <f>E35</f>
        <v>200000</v>
      </c>
      <c r="F34" s="18"/>
      <c r="G34" s="18"/>
      <c r="H34" s="26"/>
    </row>
    <row r="35" spans="1:8" ht="20.25" customHeight="1">
      <c r="A35" s="74" t="s">
        <v>475</v>
      </c>
      <c r="B35" s="75" t="s">
        <v>353</v>
      </c>
      <c r="C35" s="77">
        <f>D35+E35</f>
        <v>200000</v>
      </c>
      <c r="D35" s="77"/>
      <c r="E35" s="77">
        <v>200000</v>
      </c>
      <c r="F35" s="18"/>
      <c r="G35" s="18"/>
      <c r="H35" s="26"/>
    </row>
    <row r="36" spans="1:8" ht="20.25" customHeight="1">
      <c r="A36" s="74" t="s">
        <v>210</v>
      </c>
      <c r="B36" s="75" t="s">
        <v>66</v>
      </c>
      <c r="C36" s="77">
        <f aca="true" t="shared" si="0" ref="C36:E37">C37</f>
        <v>200000</v>
      </c>
      <c r="D36" s="77">
        <f t="shared" si="0"/>
        <v>0</v>
      </c>
      <c r="E36" s="77">
        <f t="shared" si="0"/>
        <v>200000</v>
      </c>
      <c r="F36" s="18"/>
      <c r="G36" s="18"/>
      <c r="H36" s="26"/>
    </row>
    <row r="37" spans="1:8" ht="20.25" customHeight="1">
      <c r="A37" s="74" t="s">
        <v>211</v>
      </c>
      <c r="B37" s="75" t="s">
        <v>212</v>
      </c>
      <c r="C37" s="77">
        <f t="shared" si="0"/>
        <v>200000</v>
      </c>
      <c r="D37" s="77">
        <f t="shared" si="0"/>
        <v>0</v>
      </c>
      <c r="E37" s="77">
        <f t="shared" si="0"/>
        <v>200000</v>
      </c>
      <c r="F37" s="18"/>
      <c r="G37" s="18"/>
      <c r="H37" s="26"/>
    </row>
    <row r="38" spans="1:8" ht="20.25" customHeight="1">
      <c r="A38" s="74" t="s">
        <v>213</v>
      </c>
      <c r="B38" s="75" t="s">
        <v>214</v>
      </c>
      <c r="C38" s="77">
        <f>D38+E38</f>
        <v>200000</v>
      </c>
      <c r="D38" s="77"/>
      <c r="E38" s="77">
        <v>200000</v>
      </c>
      <c r="F38" s="18"/>
      <c r="G38" s="18"/>
      <c r="H38" s="26"/>
    </row>
    <row r="39" spans="1:8" ht="20.25" customHeight="1">
      <c r="A39" s="74" t="s">
        <v>215</v>
      </c>
      <c r="B39" s="75" t="s">
        <v>68</v>
      </c>
      <c r="C39" s="77">
        <f>C40</f>
        <v>6472400</v>
      </c>
      <c r="D39" s="77">
        <f>D40</f>
        <v>0</v>
      </c>
      <c r="E39" s="77">
        <f>E40</f>
        <v>6472400</v>
      </c>
      <c r="F39" s="18"/>
      <c r="G39" s="18"/>
      <c r="H39" s="26"/>
    </row>
    <row r="40" spans="1:8" ht="20.25" customHeight="1">
      <c r="A40" s="74" t="s">
        <v>216</v>
      </c>
      <c r="B40" s="75" t="s">
        <v>217</v>
      </c>
      <c r="C40" s="77">
        <f>SUM(C41:C43)</f>
        <v>6472400</v>
      </c>
      <c r="D40" s="77">
        <f>SUM(D41:D43)</f>
        <v>0</v>
      </c>
      <c r="E40" s="77">
        <f>SUM(E41:E43)</f>
        <v>6472400</v>
      </c>
      <c r="F40" s="18"/>
      <c r="G40" s="18"/>
      <c r="H40" s="26"/>
    </row>
    <row r="41" spans="1:8" ht="20.25" customHeight="1">
      <c r="A41" s="74" t="s">
        <v>476</v>
      </c>
      <c r="B41" s="75" t="s">
        <v>356</v>
      </c>
      <c r="C41" s="77">
        <f>D41+E41</f>
        <v>440400</v>
      </c>
      <c r="D41" s="77"/>
      <c r="E41" s="77">
        <v>440400</v>
      </c>
      <c r="F41" s="18"/>
      <c r="G41" s="18"/>
      <c r="H41" s="26"/>
    </row>
    <row r="42" spans="1:8" ht="20.25" customHeight="1">
      <c r="A42" s="74" t="s">
        <v>477</v>
      </c>
      <c r="B42" s="75" t="s">
        <v>357</v>
      </c>
      <c r="C42" s="77">
        <f>D42+E42</f>
        <v>50000</v>
      </c>
      <c r="D42" s="77"/>
      <c r="E42" s="77">
        <v>50000</v>
      </c>
      <c r="F42" s="18"/>
      <c r="G42" s="18"/>
      <c r="H42" s="26"/>
    </row>
    <row r="43" spans="1:8" ht="20.25" customHeight="1">
      <c r="A43" s="74" t="s">
        <v>478</v>
      </c>
      <c r="B43" s="75" t="s">
        <v>358</v>
      </c>
      <c r="C43" s="77">
        <f>D43+E43</f>
        <v>5982000</v>
      </c>
      <c r="D43" s="77"/>
      <c r="E43" s="77">
        <v>5982000</v>
      </c>
      <c r="F43" s="18"/>
      <c r="G43" s="18"/>
      <c r="H43" s="26"/>
    </row>
    <row r="44" spans="1:8" ht="20.25" customHeight="1">
      <c r="A44" s="74" t="s">
        <v>218</v>
      </c>
      <c r="B44" s="75" t="s">
        <v>161</v>
      </c>
      <c r="C44" s="77">
        <f>C45+C47</f>
        <v>2894236</v>
      </c>
      <c r="D44" s="77">
        <f>D45+D47</f>
        <v>963536</v>
      </c>
      <c r="E44" s="77">
        <f>E45+E47</f>
        <v>1930700</v>
      </c>
      <c r="F44" s="18"/>
      <c r="G44" s="18"/>
      <c r="H44" s="26"/>
    </row>
    <row r="45" spans="1:8" ht="20.25" customHeight="1">
      <c r="A45" s="74" t="s">
        <v>219</v>
      </c>
      <c r="B45" s="75" t="s">
        <v>362</v>
      </c>
      <c r="C45" s="77">
        <f>C46</f>
        <v>2646636</v>
      </c>
      <c r="D45" s="77">
        <f>D46</f>
        <v>963536</v>
      </c>
      <c r="E45" s="77">
        <f>E46</f>
        <v>1683100</v>
      </c>
      <c r="F45" s="18"/>
      <c r="G45" s="18"/>
      <c r="H45" s="26"/>
    </row>
    <row r="46" spans="1:8" ht="20.25" customHeight="1">
      <c r="A46" s="74" t="s">
        <v>220</v>
      </c>
      <c r="B46" s="75" t="s">
        <v>221</v>
      </c>
      <c r="C46" s="77">
        <f>D46+E46</f>
        <v>2646636</v>
      </c>
      <c r="D46" s="77">
        <v>963536</v>
      </c>
      <c r="E46" s="77">
        <v>1683100</v>
      </c>
      <c r="F46" s="18"/>
      <c r="G46" s="18"/>
      <c r="H46" s="26"/>
    </row>
    <row r="47" spans="1:8" ht="20.25" customHeight="1">
      <c r="A47" s="74" t="s">
        <v>222</v>
      </c>
      <c r="B47" s="75" t="s">
        <v>223</v>
      </c>
      <c r="C47" s="77">
        <f>C48</f>
        <v>247600</v>
      </c>
      <c r="D47" s="77">
        <f>D48</f>
        <v>0</v>
      </c>
      <c r="E47" s="77">
        <f>E48</f>
        <v>247600</v>
      </c>
      <c r="F47" s="18"/>
      <c r="G47" s="18"/>
      <c r="H47" s="26"/>
    </row>
    <row r="48" spans="1:8" ht="20.25" customHeight="1">
      <c r="A48" s="74" t="s">
        <v>224</v>
      </c>
      <c r="B48" s="75" t="s">
        <v>225</v>
      </c>
      <c r="C48" s="77">
        <f>D48+E48</f>
        <v>247600</v>
      </c>
      <c r="D48" s="77"/>
      <c r="E48" s="77">
        <v>247600</v>
      </c>
      <c r="F48" s="18"/>
      <c r="G48" s="18"/>
      <c r="H48" s="26"/>
    </row>
    <row r="49" spans="1:8" ht="20.25" customHeight="1">
      <c r="A49" s="74" t="s">
        <v>120</v>
      </c>
      <c r="B49" s="75" t="s">
        <v>71</v>
      </c>
      <c r="C49" s="77">
        <f>C50+C52+C55+C61+C68+C70+C73+C78+C80+C82+C84+C86</f>
        <v>15638702</v>
      </c>
      <c r="D49" s="77">
        <f>D50+D52+D55+D61+D68+D70+D73+D78+D80+D82+D84+D86</f>
        <v>3351130</v>
      </c>
      <c r="E49" s="77">
        <f>E50+E52+E55+E61+E68+E70+E73+E78+E80+E82+E84+E86</f>
        <v>12287572</v>
      </c>
      <c r="F49" s="18"/>
      <c r="G49" s="18"/>
      <c r="H49" s="26"/>
    </row>
    <row r="50" spans="1:8" ht="20.25" customHeight="1">
      <c r="A50" s="74" t="s">
        <v>226</v>
      </c>
      <c r="B50" s="75" t="s">
        <v>227</v>
      </c>
      <c r="C50" s="77">
        <f>SUM(C51:C51)</f>
        <v>3658946</v>
      </c>
      <c r="D50" s="77">
        <f>SUM(D51:D51)</f>
        <v>1558946</v>
      </c>
      <c r="E50" s="77">
        <f>SUM(E51:E51)</f>
        <v>2100000</v>
      </c>
      <c r="F50" s="18"/>
      <c r="G50" s="18"/>
      <c r="H50" s="26"/>
    </row>
    <row r="51" spans="1:8" ht="20.25" customHeight="1">
      <c r="A51" s="74" t="s">
        <v>228</v>
      </c>
      <c r="B51" s="75" t="s">
        <v>229</v>
      </c>
      <c r="C51" s="77">
        <f>D51+E51</f>
        <v>3658946</v>
      </c>
      <c r="D51" s="77">
        <v>1558946</v>
      </c>
      <c r="E51" s="77">
        <v>2100000</v>
      </c>
      <c r="F51" s="18"/>
      <c r="G51" s="18"/>
      <c r="H51" s="26"/>
    </row>
    <row r="52" spans="1:8" ht="20.25" customHeight="1">
      <c r="A52" s="74" t="s">
        <v>230</v>
      </c>
      <c r="B52" s="75" t="s">
        <v>231</v>
      </c>
      <c r="C52" s="77">
        <f>SUM(C53:C54)</f>
        <v>2895000</v>
      </c>
      <c r="D52" s="77">
        <f>SUM(D53:D54)</f>
        <v>0</v>
      </c>
      <c r="E52" s="77">
        <f>SUM(E53:E54)</f>
        <v>2895000</v>
      </c>
      <c r="F52" s="18"/>
      <c r="G52" s="18"/>
      <c r="H52" s="26"/>
    </row>
    <row r="53" spans="1:8" ht="20.25" customHeight="1">
      <c r="A53" s="74" t="s">
        <v>232</v>
      </c>
      <c r="B53" s="75" t="s">
        <v>233</v>
      </c>
      <c r="C53" s="77">
        <f>D53+E53</f>
        <v>1555000</v>
      </c>
      <c r="D53" s="77"/>
      <c r="E53" s="77">
        <v>1555000</v>
      </c>
      <c r="F53" s="18"/>
      <c r="G53" s="18"/>
      <c r="H53" s="26"/>
    </row>
    <row r="54" spans="1:8" ht="20.25" customHeight="1">
      <c r="A54" s="74" t="s">
        <v>234</v>
      </c>
      <c r="B54" s="75" t="s">
        <v>235</v>
      </c>
      <c r="C54" s="77">
        <f>D54+E54</f>
        <v>1340000</v>
      </c>
      <c r="D54" s="77"/>
      <c r="E54" s="77">
        <v>1340000</v>
      </c>
      <c r="F54" s="18"/>
      <c r="G54" s="18"/>
      <c r="H54" s="26"/>
    </row>
    <row r="55" spans="1:8" ht="20.25" customHeight="1">
      <c r="A55" s="74" t="s">
        <v>121</v>
      </c>
      <c r="B55" s="75" t="s">
        <v>122</v>
      </c>
      <c r="C55" s="77">
        <f>SUM(C56:C60)</f>
        <v>1792184</v>
      </c>
      <c r="D55" s="77">
        <f>SUM(D56:D60)</f>
        <v>1792184</v>
      </c>
      <c r="E55" s="77">
        <f>SUM(E56:E59)</f>
        <v>0</v>
      </c>
      <c r="F55" s="18"/>
      <c r="G55" s="18"/>
      <c r="H55" s="26"/>
    </row>
    <row r="56" spans="1:8" ht="20.25" customHeight="1">
      <c r="A56" s="74" t="s">
        <v>236</v>
      </c>
      <c r="B56" s="75" t="s">
        <v>363</v>
      </c>
      <c r="C56" s="77">
        <f>D56+E56</f>
        <v>50000</v>
      </c>
      <c r="D56" s="77">
        <v>50000</v>
      </c>
      <c r="E56" s="77"/>
      <c r="F56" s="18"/>
      <c r="G56" s="18"/>
      <c r="H56" s="26"/>
    </row>
    <row r="57" spans="1:8" ht="20.25" customHeight="1">
      <c r="A57" s="74" t="s">
        <v>237</v>
      </c>
      <c r="B57" s="75" t="s">
        <v>364</v>
      </c>
      <c r="C57" s="77">
        <f>D57+E57</f>
        <v>50000</v>
      </c>
      <c r="D57" s="77">
        <v>50000</v>
      </c>
      <c r="E57" s="77"/>
      <c r="F57" s="18"/>
      <c r="G57" s="18"/>
      <c r="H57" s="26"/>
    </row>
    <row r="58" spans="1:8" ht="20.25" customHeight="1">
      <c r="A58" s="74" t="s">
        <v>123</v>
      </c>
      <c r="B58" s="75" t="s">
        <v>365</v>
      </c>
      <c r="C58" s="77">
        <f>D58+E58</f>
        <v>956953</v>
      </c>
      <c r="D58" s="77">
        <v>956953</v>
      </c>
      <c r="E58" s="77"/>
      <c r="F58" s="18"/>
      <c r="G58" s="18"/>
      <c r="H58" s="26"/>
    </row>
    <row r="59" spans="1:8" ht="20.25" customHeight="1">
      <c r="A59" s="74" t="s">
        <v>124</v>
      </c>
      <c r="B59" s="75" t="s">
        <v>366</v>
      </c>
      <c r="C59" s="77">
        <f>D59+E59</f>
        <v>382781</v>
      </c>
      <c r="D59" s="77">
        <v>382781</v>
      </c>
      <c r="E59" s="77"/>
      <c r="F59" s="18"/>
      <c r="G59" s="18"/>
      <c r="H59" s="26"/>
    </row>
    <row r="60" spans="1:8" ht="20.25" customHeight="1">
      <c r="A60" s="74" t="s">
        <v>479</v>
      </c>
      <c r="B60" s="75" t="s">
        <v>367</v>
      </c>
      <c r="C60" s="77">
        <f>D60+E60</f>
        <v>352450</v>
      </c>
      <c r="D60" s="77">
        <v>352450</v>
      </c>
      <c r="E60" s="77"/>
      <c r="F60" s="18"/>
      <c r="G60" s="18"/>
      <c r="H60" s="26"/>
    </row>
    <row r="61" spans="1:8" ht="20.25" customHeight="1">
      <c r="A61" s="74" t="s">
        <v>238</v>
      </c>
      <c r="B61" s="75" t="s">
        <v>239</v>
      </c>
      <c r="C61" s="77">
        <f>SUM(C62:C67)</f>
        <v>2027700</v>
      </c>
      <c r="D61" s="77">
        <f>SUM(D62:D67)</f>
        <v>0</v>
      </c>
      <c r="E61" s="77">
        <f>SUM(E62:E67)</f>
        <v>2027700</v>
      </c>
      <c r="F61" s="18"/>
      <c r="G61" s="18"/>
      <c r="H61" s="26"/>
    </row>
    <row r="62" spans="1:8" ht="20.25" customHeight="1">
      <c r="A62" s="74" t="s">
        <v>336</v>
      </c>
      <c r="B62" s="75" t="s">
        <v>337</v>
      </c>
      <c r="C62" s="77">
        <f aca="true" t="shared" si="1" ref="C62:C67">D62+E62</f>
        <v>70000</v>
      </c>
      <c r="D62" s="77"/>
      <c r="E62" s="77">
        <v>70000</v>
      </c>
      <c r="F62" s="18"/>
      <c r="G62" s="18"/>
      <c r="H62" s="26"/>
    </row>
    <row r="63" spans="1:8" ht="20.25" customHeight="1">
      <c r="A63" s="74" t="s">
        <v>240</v>
      </c>
      <c r="B63" s="75" t="s">
        <v>241</v>
      </c>
      <c r="C63" s="77">
        <f t="shared" si="1"/>
        <v>390000</v>
      </c>
      <c r="D63" s="77"/>
      <c r="E63" s="77">
        <v>390000</v>
      </c>
      <c r="F63" s="18"/>
      <c r="G63" s="18"/>
      <c r="H63" s="26"/>
    </row>
    <row r="64" spans="1:8" ht="20.25" customHeight="1">
      <c r="A64" s="74" t="s">
        <v>242</v>
      </c>
      <c r="B64" s="75" t="s">
        <v>243</v>
      </c>
      <c r="C64" s="77">
        <f t="shared" si="1"/>
        <v>900000</v>
      </c>
      <c r="D64" s="77"/>
      <c r="E64" s="77">
        <v>900000</v>
      </c>
      <c r="F64" s="18"/>
      <c r="G64" s="18"/>
      <c r="H64" s="26"/>
    </row>
    <row r="65" spans="1:8" ht="20.25" customHeight="1">
      <c r="A65" s="74" t="s">
        <v>244</v>
      </c>
      <c r="B65" s="75" t="s">
        <v>245</v>
      </c>
      <c r="C65" s="77">
        <f t="shared" si="1"/>
        <v>287700</v>
      </c>
      <c r="D65" s="77"/>
      <c r="E65" s="77">
        <v>287700</v>
      </c>
      <c r="F65" s="18"/>
      <c r="G65" s="18"/>
      <c r="H65" s="26"/>
    </row>
    <row r="66" spans="1:8" ht="20.25" customHeight="1">
      <c r="A66" s="74" t="s">
        <v>338</v>
      </c>
      <c r="B66" s="75" t="s">
        <v>339</v>
      </c>
      <c r="C66" s="77">
        <f t="shared" si="1"/>
        <v>230000</v>
      </c>
      <c r="D66" s="77"/>
      <c r="E66" s="77">
        <v>230000</v>
      </c>
      <c r="F66" s="18"/>
      <c r="G66" s="18"/>
      <c r="H66" s="26"/>
    </row>
    <row r="67" spans="1:8" ht="20.25" customHeight="1">
      <c r="A67" s="74" t="s">
        <v>246</v>
      </c>
      <c r="B67" s="75" t="s">
        <v>247</v>
      </c>
      <c r="C67" s="77">
        <f t="shared" si="1"/>
        <v>150000</v>
      </c>
      <c r="D67" s="77"/>
      <c r="E67" s="77">
        <v>150000</v>
      </c>
      <c r="F67" s="18"/>
      <c r="G67" s="18"/>
      <c r="H67" s="26"/>
    </row>
    <row r="68" spans="1:8" ht="20.25" customHeight="1">
      <c r="A68" s="74" t="s">
        <v>248</v>
      </c>
      <c r="B68" s="75" t="s">
        <v>249</v>
      </c>
      <c r="C68" s="77">
        <f>C69</f>
        <v>800000</v>
      </c>
      <c r="D68" s="77">
        <f>D69</f>
        <v>0</v>
      </c>
      <c r="E68" s="77">
        <f>E69</f>
        <v>800000</v>
      </c>
      <c r="F68" s="18"/>
      <c r="G68" s="18"/>
      <c r="H68" s="26"/>
    </row>
    <row r="69" spans="1:8" ht="20.25" customHeight="1">
      <c r="A69" s="74" t="s">
        <v>480</v>
      </c>
      <c r="B69" s="75" t="s">
        <v>369</v>
      </c>
      <c r="C69" s="77">
        <f>D69+E69</f>
        <v>800000</v>
      </c>
      <c r="D69" s="77"/>
      <c r="E69" s="77">
        <v>800000</v>
      </c>
      <c r="F69" s="18"/>
      <c r="G69" s="18"/>
      <c r="H69" s="26"/>
    </row>
    <row r="70" spans="1:8" ht="20.25" customHeight="1">
      <c r="A70" s="74" t="s">
        <v>250</v>
      </c>
      <c r="B70" s="75" t="s">
        <v>251</v>
      </c>
      <c r="C70" s="77">
        <f>C71+C72</f>
        <v>1250700</v>
      </c>
      <c r="D70" s="77">
        <f>D71+D72</f>
        <v>0</v>
      </c>
      <c r="E70" s="77">
        <f>E71+E72</f>
        <v>1250700</v>
      </c>
      <c r="F70" s="18"/>
      <c r="G70" s="18"/>
      <c r="H70" s="26"/>
    </row>
    <row r="71" spans="1:8" ht="20.25" customHeight="1">
      <c r="A71" s="74" t="s">
        <v>252</v>
      </c>
      <c r="B71" s="75" t="s">
        <v>253</v>
      </c>
      <c r="C71" s="77">
        <f>D71+E71</f>
        <v>12000</v>
      </c>
      <c r="D71" s="77"/>
      <c r="E71" s="77">
        <v>12000</v>
      </c>
      <c r="F71" s="18"/>
      <c r="G71" s="18"/>
      <c r="H71" s="26"/>
    </row>
    <row r="72" spans="1:8" ht="20.25" customHeight="1">
      <c r="A72" s="74" t="s">
        <v>254</v>
      </c>
      <c r="B72" s="75" t="s">
        <v>255</v>
      </c>
      <c r="C72" s="77">
        <f>D72+E72</f>
        <v>1238700</v>
      </c>
      <c r="D72" s="77"/>
      <c r="E72" s="77">
        <v>1238700</v>
      </c>
      <c r="F72" s="18"/>
      <c r="G72" s="18"/>
      <c r="H72" s="26"/>
    </row>
    <row r="73" spans="1:8" ht="20.25" customHeight="1">
      <c r="A73" s="74" t="s">
        <v>256</v>
      </c>
      <c r="B73" s="75" t="s">
        <v>257</v>
      </c>
      <c r="C73" s="77">
        <f>C77+C74+C75+C76</f>
        <v>691520</v>
      </c>
      <c r="D73" s="77">
        <f>D77+D74+D75+D76</f>
        <v>0</v>
      </c>
      <c r="E73" s="77">
        <f>E77+E74+E75+E76</f>
        <v>691520</v>
      </c>
      <c r="F73" s="18"/>
      <c r="G73" s="18"/>
      <c r="H73" s="26"/>
    </row>
    <row r="74" spans="1:8" ht="20.25" customHeight="1">
      <c r="A74" s="74" t="s">
        <v>340</v>
      </c>
      <c r="B74" s="75" t="s">
        <v>341</v>
      </c>
      <c r="C74" s="77">
        <f>D74+E74</f>
        <v>18000</v>
      </c>
      <c r="D74" s="77"/>
      <c r="E74" s="77">
        <v>18000</v>
      </c>
      <c r="F74" s="18"/>
      <c r="G74" s="18"/>
      <c r="H74" s="26"/>
    </row>
    <row r="75" spans="1:8" ht="20.25" customHeight="1">
      <c r="A75" s="74" t="s">
        <v>342</v>
      </c>
      <c r="B75" s="75" t="s">
        <v>343</v>
      </c>
      <c r="C75" s="77">
        <f>D75+E75</f>
        <v>10000</v>
      </c>
      <c r="D75" s="77"/>
      <c r="E75" s="77">
        <v>10000</v>
      </c>
      <c r="F75" s="18"/>
      <c r="G75" s="18"/>
      <c r="H75" s="26"/>
    </row>
    <row r="76" spans="1:8" ht="20.25" customHeight="1">
      <c r="A76" s="74" t="s">
        <v>344</v>
      </c>
      <c r="B76" s="75" t="s">
        <v>345</v>
      </c>
      <c r="C76" s="77">
        <f>D76+E76</f>
        <v>380000</v>
      </c>
      <c r="D76" s="77"/>
      <c r="E76" s="77">
        <v>380000</v>
      </c>
      <c r="F76" s="18"/>
      <c r="G76" s="18"/>
      <c r="H76" s="26"/>
    </row>
    <row r="77" spans="1:8" ht="20.25" customHeight="1">
      <c r="A77" s="74" t="s">
        <v>258</v>
      </c>
      <c r="B77" s="75" t="s">
        <v>259</v>
      </c>
      <c r="C77" s="77">
        <f>D77+E77</f>
        <v>283520</v>
      </c>
      <c r="D77" s="77"/>
      <c r="E77" s="77">
        <v>283520</v>
      </c>
      <c r="F77" s="18"/>
      <c r="G77" s="18"/>
      <c r="H77" s="26"/>
    </row>
    <row r="78" spans="1:8" ht="20.25" customHeight="1">
      <c r="A78" s="74" t="s">
        <v>260</v>
      </c>
      <c r="B78" s="75" t="s">
        <v>261</v>
      </c>
      <c r="C78" s="77">
        <f>C79</f>
        <v>700000</v>
      </c>
      <c r="D78" s="77">
        <f>D79</f>
        <v>0</v>
      </c>
      <c r="E78" s="77">
        <f>E79</f>
        <v>700000</v>
      </c>
      <c r="F78" s="18"/>
      <c r="G78" s="18"/>
      <c r="H78" s="26"/>
    </row>
    <row r="79" spans="1:8" ht="20.25" customHeight="1">
      <c r="A79" s="74" t="s">
        <v>262</v>
      </c>
      <c r="B79" s="75" t="s">
        <v>263</v>
      </c>
      <c r="C79" s="77">
        <f>D79+E79</f>
        <v>700000</v>
      </c>
      <c r="D79" s="77"/>
      <c r="E79" s="77">
        <v>700000</v>
      </c>
      <c r="F79" s="18"/>
      <c r="G79" s="18"/>
      <c r="H79" s="26"/>
    </row>
    <row r="80" spans="1:8" ht="20.25" customHeight="1">
      <c r="A80" s="74" t="s">
        <v>264</v>
      </c>
      <c r="B80" s="75" t="s">
        <v>265</v>
      </c>
      <c r="C80" s="77">
        <f>C81</f>
        <v>300000</v>
      </c>
      <c r="D80" s="77">
        <f>D81</f>
        <v>0</v>
      </c>
      <c r="E80" s="77">
        <f>E81</f>
        <v>300000</v>
      </c>
      <c r="F80" s="18"/>
      <c r="G80" s="18"/>
      <c r="H80" s="26"/>
    </row>
    <row r="81" spans="1:8" ht="20.25" customHeight="1">
      <c r="A81" s="74" t="s">
        <v>266</v>
      </c>
      <c r="B81" s="75" t="s">
        <v>267</v>
      </c>
      <c r="C81" s="77">
        <f>D81+E81</f>
        <v>300000</v>
      </c>
      <c r="D81" s="77"/>
      <c r="E81" s="77">
        <v>300000</v>
      </c>
      <c r="F81" s="18"/>
      <c r="G81" s="18"/>
      <c r="H81" s="26"/>
    </row>
    <row r="82" spans="1:8" ht="20.25" customHeight="1">
      <c r="A82" s="74" t="s">
        <v>268</v>
      </c>
      <c r="B82" s="75" t="s">
        <v>269</v>
      </c>
      <c r="C82" s="77">
        <f>C83</f>
        <v>62100</v>
      </c>
      <c r="D82" s="77">
        <f>D83</f>
        <v>0</v>
      </c>
      <c r="E82" s="77">
        <f>E83</f>
        <v>62100</v>
      </c>
      <c r="F82" s="18"/>
      <c r="G82" s="18"/>
      <c r="H82" s="26"/>
    </row>
    <row r="83" spans="1:8" ht="20.25" customHeight="1">
      <c r="A83" s="74" t="s">
        <v>270</v>
      </c>
      <c r="B83" s="75" t="s">
        <v>271</v>
      </c>
      <c r="C83" s="77">
        <f>D83+E83</f>
        <v>62100</v>
      </c>
      <c r="D83" s="77"/>
      <c r="E83" s="77">
        <v>62100</v>
      </c>
      <c r="F83" s="18"/>
      <c r="G83" s="18"/>
      <c r="H83" s="26"/>
    </row>
    <row r="84" spans="1:8" ht="20.25" customHeight="1">
      <c r="A84" s="74" t="s">
        <v>272</v>
      </c>
      <c r="B84" s="75" t="s">
        <v>273</v>
      </c>
      <c r="C84" s="77">
        <f>C85</f>
        <v>1330552</v>
      </c>
      <c r="D84" s="77">
        <f>D85</f>
        <v>0</v>
      </c>
      <c r="E84" s="77">
        <f>E85</f>
        <v>1330552</v>
      </c>
      <c r="F84" s="18"/>
      <c r="G84" s="18"/>
      <c r="H84" s="26"/>
    </row>
    <row r="85" spans="1:8" ht="20.25" customHeight="1">
      <c r="A85" s="74" t="s">
        <v>274</v>
      </c>
      <c r="B85" s="75" t="s">
        <v>275</v>
      </c>
      <c r="C85" s="77">
        <f>D85+E85</f>
        <v>1330552</v>
      </c>
      <c r="D85" s="77"/>
      <c r="E85" s="77">
        <v>1330552</v>
      </c>
      <c r="F85" s="18"/>
      <c r="G85" s="18"/>
      <c r="H85" s="26"/>
    </row>
    <row r="86" spans="1:8" ht="20.25" customHeight="1">
      <c r="A86" s="74" t="s">
        <v>481</v>
      </c>
      <c r="B86" s="75" t="s">
        <v>371</v>
      </c>
      <c r="C86" s="77">
        <f>C87</f>
        <v>130000</v>
      </c>
      <c r="D86" s="77"/>
      <c r="E86" s="77">
        <f>E87</f>
        <v>130000</v>
      </c>
      <c r="F86" s="18"/>
      <c r="G86" s="18"/>
      <c r="H86" s="26"/>
    </row>
    <row r="87" spans="1:8" ht="20.25" customHeight="1">
      <c r="A87" s="74" t="s">
        <v>482</v>
      </c>
      <c r="B87" s="75" t="s">
        <v>372</v>
      </c>
      <c r="C87" s="77">
        <f>D87+E87</f>
        <v>130000</v>
      </c>
      <c r="D87" s="77"/>
      <c r="E87" s="77">
        <v>130000</v>
      </c>
      <c r="F87" s="18"/>
      <c r="G87" s="18"/>
      <c r="H87" s="26"/>
    </row>
    <row r="88" spans="1:8" ht="20.25" customHeight="1">
      <c r="A88" s="74" t="s">
        <v>125</v>
      </c>
      <c r="B88" s="75" t="s">
        <v>163</v>
      </c>
      <c r="C88" s="77">
        <f>C89+C91+C93+C95+C99</f>
        <v>4454876</v>
      </c>
      <c r="D88" s="77">
        <f>D89+D91+D93+D95+D99</f>
        <v>834876</v>
      </c>
      <c r="E88" s="77">
        <f>E89+E91+E93+E95+E99</f>
        <v>3620000</v>
      </c>
      <c r="F88" s="18"/>
      <c r="G88" s="18"/>
      <c r="H88" s="26"/>
    </row>
    <row r="89" spans="1:8" ht="20.25" customHeight="1">
      <c r="A89" s="74" t="s">
        <v>276</v>
      </c>
      <c r="B89" s="75" t="s">
        <v>375</v>
      </c>
      <c r="C89" s="77">
        <f>C90</f>
        <v>160000</v>
      </c>
      <c r="D89" s="77">
        <f>D90</f>
        <v>0</v>
      </c>
      <c r="E89" s="77">
        <f>E90</f>
        <v>160000</v>
      </c>
      <c r="F89" s="18"/>
      <c r="G89" s="18"/>
      <c r="H89" s="26"/>
    </row>
    <row r="90" spans="1:8" ht="20.25" customHeight="1">
      <c r="A90" s="74" t="s">
        <v>277</v>
      </c>
      <c r="B90" s="75" t="s">
        <v>376</v>
      </c>
      <c r="C90" s="77">
        <f>D90+E90</f>
        <v>160000</v>
      </c>
      <c r="D90" s="77"/>
      <c r="E90" s="77">
        <v>160000</v>
      </c>
      <c r="F90" s="18"/>
      <c r="G90" s="18"/>
      <c r="H90" s="26"/>
    </row>
    <row r="91" spans="1:8" ht="20.25" customHeight="1">
      <c r="A91" s="74" t="s">
        <v>278</v>
      </c>
      <c r="B91" s="75" t="s">
        <v>279</v>
      </c>
      <c r="C91" s="77">
        <f>C92</f>
        <v>3000000</v>
      </c>
      <c r="D91" s="77">
        <f>D92</f>
        <v>0</v>
      </c>
      <c r="E91" s="77">
        <f>E92</f>
        <v>3000000</v>
      </c>
      <c r="F91" s="18"/>
      <c r="G91" s="18"/>
      <c r="H91" s="26"/>
    </row>
    <row r="92" spans="1:8" ht="20.25" customHeight="1">
      <c r="A92" s="74" t="s">
        <v>483</v>
      </c>
      <c r="B92" s="75" t="s">
        <v>280</v>
      </c>
      <c r="C92" s="77">
        <f>D92+E92</f>
        <v>3000000</v>
      </c>
      <c r="D92" s="77"/>
      <c r="E92" s="77">
        <v>3000000</v>
      </c>
      <c r="F92" s="18"/>
      <c r="G92" s="18"/>
      <c r="H92" s="26"/>
    </row>
    <row r="93" spans="1:8" ht="20.25" customHeight="1">
      <c r="A93" s="74" t="s">
        <v>281</v>
      </c>
      <c r="B93" s="75" t="s">
        <v>282</v>
      </c>
      <c r="C93" s="77">
        <f>C94</f>
        <v>200000</v>
      </c>
      <c r="D93" s="77">
        <f>D94</f>
        <v>0</v>
      </c>
      <c r="E93" s="77">
        <f>E94</f>
        <v>200000</v>
      </c>
      <c r="F93" s="18"/>
      <c r="G93" s="18"/>
      <c r="H93" s="26"/>
    </row>
    <row r="94" spans="1:8" ht="20.25" customHeight="1">
      <c r="A94" s="74" t="s">
        <v>346</v>
      </c>
      <c r="B94" s="75" t="s">
        <v>283</v>
      </c>
      <c r="C94" s="77">
        <f>D94+E94</f>
        <v>200000</v>
      </c>
      <c r="D94" s="77"/>
      <c r="E94" s="77">
        <v>200000</v>
      </c>
      <c r="F94" s="18"/>
      <c r="G94" s="18"/>
      <c r="H94" s="26"/>
    </row>
    <row r="95" spans="1:8" ht="20.25" customHeight="1">
      <c r="A95" s="74" t="s">
        <v>126</v>
      </c>
      <c r="B95" s="75" t="s">
        <v>127</v>
      </c>
      <c r="C95" s="77">
        <f>C96+C97+C98</f>
        <v>834876</v>
      </c>
      <c r="D95" s="77">
        <f>D96+D97+D98</f>
        <v>834876</v>
      </c>
      <c r="E95" s="77">
        <f>E96+E97+E98</f>
        <v>0</v>
      </c>
      <c r="F95" s="18"/>
      <c r="G95" s="18"/>
      <c r="H95" s="26"/>
    </row>
    <row r="96" spans="1:8" ht="20.25" customHeight="1">
      <c r="A96" s="74" t="s">
        <v>128</v>
      </c>
      <c r="B96" s="75" t="s">
        <v>129</v>
      </c>
      <c r="C96" s="77">
        <f>D96+E96</f>
        <v>395840</v>
      </c>
      <c r="D96" s="77">
        <v>395840</v>
      </c>
      <c r="E96" s="77"/>
      <c r="F96" s="18"/>
      <c r="G96" s="18"/>
      <c r="H96" s="26"/>
    </row>
    <row r="97" spans="1:8" ht="20.25" customHeight="1">
      <c r="A97" s="74" t="s">
        <v>284</v>
      </c>
      <c r="B97" s="75" t="s">
        <v>285</v>
      </c>
      <c r="C97" s="77">
        <f>D97+E97</f>
        <v>332636</v>
      </c>
      <c r="D97" s="77">
        <v>332636</v>
      </c>
      <c r="E97" s="77"/>
      <c r="F97" s="18"/>
      <c r="G97" s="18"/>
      <c r="H97" s="26"/>
    </row>
    <row r="98" spans="1:8" ht="20.25" customHeight="1">
      <c r="A98" s="74" t="s">
        <v>286</v>
      </c>
      <c r="B98" s="75" t="s">
        <v>287</v>
      </c>
      <c r="C98" s="77">
        <f>D98+E98</f>
        <v>106400</v>
      </c>
      <c r="D98" s="77">
        <v>106400</v>
      </c>
      <c r="E98" s="77"/>
      <c r="F98" s="18"/>
      <c r="G98" s="18"/>
      <c r="H98" s="26"/>
    </row>
    <row r="99" spans="1:8" ht="20.25" customHeight="1">
      <c r="A99" s="74" t="s">
        <v>288</v>
      </c>
      <c r="B99" s="75" t="s">
        <v>289</v>
      </c>
      <c r="C99" s="77">
        <f>C100</f>
        <v>260000</v>
      </c>
      <c r="D99" s="77">
        <f>D100</f>
        <v>0</v>
      </c>
      <c r="E99" s="77">
        <f>E100</f>
        <v>260000</v>
      </c>
      <c r="F99" s="18"/>
      <c r="G99" s="18"/>
      <c r="H99" s="26"/>
    </row>
    <row r="100" spans="1:8" ht="20.25" customHeight="1">
      <c r="A100" s="74" t="s">
        <v>290</v>
      </c>
      <c r="B100" s="75" t="s">
        <v>291</v>
      </c>
      <c r="C100" s="77">
        <f>D100+E100</f>
        <v>260000</v>
      </c>
      <c r="D100" s="77"/>
      <c r="E100" s="77">
        <v>260000</v>
      </c>
      <c r="F100" s="18"/>
      <c r="G100" s="18"/>
      <c r="H100" s="26"/>
    </row>
    <row r="101" spans="1:8" ht="20.25" customHeight="1">
      <c r="A101" s="74" t="s">
        <v>292</v>
      </c>
      <c r="B101" s="75" t="s">
        <v>72</v>
      </c>
      <c r="C101" s="77">
        <f aca="true" t="shared" si="2" ref="C101:E102">C102</f>
        <v>300000</v>
      </c>
      <c r="D101" s="77">
        <f t="shared" si="2"/>
        <v>0</v>
      </c>
      <c r="E101" s="77">
        <f t="shared" si="2"/>
        <v>300000</v>
      </c>
      <c r="F101" s="18"/>
      <c r="G101" s="18"/>
      <c r="H101" s="26"/>
    </row>
    <row r="102" spans="1:8" ht="20.25" customHeight="1">
      <c r="A102" s="74" t="s">
        <v>293</v>
      </c>
      <c r="B102" s="75" t="s">
        <v>294</v>
      </c>
      <c r="C102" s="77">
        <f t="shared" si="2"/>
        <v>300000</v>
      </c>
      <c r="D102" s="77">
        <f t="shared" si="2"/>
        <v>0</v>
      </c>
      <c r="E102" s="77">
        <f t="shared" si="2"/>
        <v>300000</v>
      </c>
      <c r="F102" s="18"/>
      <c r="G102" s="18"/>
      <c r="H102" s="26"/>
    </row>
    <row r="103" spans="1:8" ht="20.25" customHeight="1">
      <c r="A103" s="74" t="s">
        <v>295</v>
      </c>
      <c r="B103" s="75" t="s">
        <v>296</v>
      </c>
      <c r="C103" s="77">
        <f>D103+E103</f>
        <v>300000</v>
      </c>
      <c r="D103" s="77"/>
      <c r="E103" s="77">
        <v>300000</v>
      </c>
      <c r="F103" s="18"/>
      <c r="G103" s="18"/>
      <c r="H103" s="26"/>
    </row>
    <row r="104" spans="1:8" ht="20.25" customHeight="1">
      <c r="A104" s="74" t="s">
        <v>297</v>
      </c>
      <c r="B104" s="75" t="s">
        <v>62</v>
      </c>
      <c r="C104" s="77">
        <f>C105+C108+C110+C112</f>
        <v>50072848.13</v>
      </c>
      <c r="D104" s="77">
        <f>D105+D108+D110+D112</f>
        <v>2790288</v>
      </c>
      <c r="E104" s="77">
        <f>E105+E108+E110+E112</f>
        <v>47282560.13</v>
      </c>
      <c r="F104" s="18"/>
      <c r="G104" s="18"/>
      <c r="H104" s="26"/>
    </row>
    <row r="105" spans="1:8" ht="20.25" customHeight="1">
      <c r="A105" s="74" t="s">
        <v>298</v>
      </c>
      <c r="B105" s="75" t="s">
        <v>299</v>
      </c>
      <c r="C105" s="77">
        <f>C106+C107</f>
        <v>19261955.76</v>
      </c>
      <c r="D105" s="77">
        <f>D106+D107</f>
        <v>1462971</v>
      </c>
      <c r="E105" s="77">
        <f>E106+E107</f>
        <v>17798984.76</v>
      </c>
      <c r="F105" s="18"/>
      <c r="G105" s="18"/>
      <c r="H105" s="26"/>
    </row>
    <row r="106" spans="1:8" ht="20.25" customHeight="1">
      <c r="A106" s="74" t="s">
        <v>300</v>
      </c>
      <c r="B106" s="75" t="s">
        <v>301</v>
      </c>
      <c r="C106" s="77">
        <f>D106+E106</f>
        <v>300000</v>
      </c>
      <c r="D106" s="77">
        <v>0</v>
      </c>
      <c r="E106" s="77">
        <v>300000</v>
      </c>
      <c r="F106" s="18"/>
      <c r="G106" s="18"/>
      <c r="H106" s="26"/>
    </row>
    <row r="107" spans="1:8" ht="20.25" customHeight="1">
      <c r="A107" s="74" t="s">
        <v>302</v>
      </c>
      <c r="B107" s="75" t="s">
        <v>303</v>
      </c>
      <c r="C107" s="77">
        <f>D107+E107</f>
        <v>18961955.76</v>
      </c>
      <c r="D107" s="77">
        <v>1462971</v>
      </c>
      <c r="E107" s="77">
        <v>17498984.76</v>
      </c>
      <c r="F107" s="18"/>
      <c r="G107" s="18"/>
      <c r="H107" s="26"/>
    </row>
    <row r="108" spans="1:8" ht="20.25" customHeight="1">
      <c r="A108" s="74" t="s">
        <v>304</v>
      </c>
      <c r="B108" s="75" t="s">
        <v>305</v>
      </c>
      <c r="C108" s="77">
        <f>C109</f>
        <v>7291220</v>
      </c>
      <c r="D108" s="77">
        <f>D109</f>
        <v>0</v>
      </c>
      <c r="E108" s="77">
        <f>E109</f>
        <v>7291220</v>
      </c>
      <c r="F108" s="18"/>
      <c r="G108" s="18"/>
      <c r="H108" s="26"/>
    </row>
    <row r="109" spans="1:8" ht="20.25" customHeight="1">
      <c r="A109" s="74" t="s">
        <v>347</v>
      </c>
      <c r="B109" s="75" t="s">
        <v>306</v>
      </c>
      <c r="C109" s="77">
        <f>D109+E109</f>
        <v>7291220</v>
      </c>
      <c r="D109" s="77"/>
      <c r="E109" s="77">
        <v>7291220</v>
      </c>
      <c r="F109" s="18"/>
      <c r="G109" s="18"/>
      <c r="H109" s="26"/>
    </row>
    <row r="110" spans="1:8" ht="20.25" customHeight="1">
      <c r="A110" s="74" t="s">
        <v>307</v>
      </c>
      <c r="B110" s="75" t="s">
        <v>308</v>
      </c>
      <c r="C110" s="77">
        <f>C111</f>
        <v>22779672.37</v>
      </c>
      <c r="D110" s="77">
        <f>D111</f>
        <v>1327317</v>
      </c>
      <c r="E110" s="77">
        <f>E111</f>
        <v>21452355.37</v>
      </c>
      <c r="F110" s="18"/>
      <c r="G110" s="18"/>
      <c r="H110" s="26"/>
    </row>
    <row r="111" spans="1:8" ht="20.25" customHeight="1">
      <c r="A111" s="74" t="s">
        <v>309</v>
      </c>
      <c r="B111" s="75" t="s">
        <v>310</v>
      </c>
      <c r="C111" s="77">
        <f>D111+E111</f>
        <v>22779672.37</v>
      </c>
      <c r="D111" s="77">
        <v>1327317</v>
      </c>
      <c r="E111" s="77">
        <v>21452355.37</v>
      </c>
      <c r="F111" s="18"/>
      <c r="G111" s="18"/>
      <c r="H111" s="26"/>
    </row>
    <row r="112" spans="1:8" ht="20.25" customHeight="1">
      <c r="A112" s="74" t="s">
        <v>311</v>
      </c>
      <c r="B112" s="75" t="s">
        <v>312</v>
      </c>
      <c r="C112" s="77">
        <f>C113</f>
        <v>740000</v>
      </c>
      <c r="D112" s="77">
        <f>D113</f>
        <v>0</v>
      </c>
      <c r="E112" s="77">
        <f>E113</f>
        <v>740000</v>
      </c>
      <c r="F112" s="18"/>
      <c r="G112" s="18"/>
      <c r="H112" s="26"/>
    </row>
    <row r="113" spans="1:8" ht="20.25" customHeight="1">
      <c r="A113" s="74" t="s">
        <v>484</v>
      </c>
      <c r="B113" s="75" t="s">
        <v>378</v>
      </c>
      <c r="C113" s="77">
        <f>D113+E113</f>
        <v>740000</v>
      </c>
      <c r="D113" s="77"/>
      <c r="E113" s="77">
        <v>740000</v>
      </c>
      <c r="F113" s="18"/>
      <c r="G113" s="18"/>
      <c r="H113" s="26"/>
    </row>
    <row r="114" spans="1:8" ht="20.25" customHeight="1">
      <c r="A114" s="74" t="s">
        <v>313</v>
      </c>
      <c r="B114" s="75" t="s">
        <v>73</v>
      </c>
      <c r="C114" s="77">
        <f>C115+C117</f>
        <v>230000</v>
      </c>
      <c r="D114" s="77">
        <f>D115+D117</f>
        <v>0</v>
      </c>
      <c r="E114" s="77">
        <f>E115+E117</f>
        <v>230000</v>
      </c>
      <c r="F114" s="18"/>
      <c r="G114" s="18"/>
      <c r="H114" s="26"/>
    </row>
    <row r="115" spans="1:8" ht="20.25" customHeight="1">
      <c r="A115" s="74" t="s">
        <v>314</v>
      </c>
      <c r="B115" s="75" t="s">
        <v>315</v>
      </c>
      <c r="C115" s="77">
        <f>C116</f>
        <v>30000</v>
      </c>
      <c r="D115" s="77">
        <f>D116</f>
        <v>0</v>
      </c>
      <c r="E115" s="77">
        <f>E116</f>
        <v>30000</v>
      </c>
      <c r="F115" s="18"/>
      <c r="G115" s="18"/>
      <c r="H115" s="26"/>
    </row>
    <row r="116" spans="1:8" ht="20.25" customHeight="1">
      <c r="A116" s="74" t="s">
        <v>316</v>
      </c>
      <c r="B116" s="75" t="s">
        <v>317</v>
      </c>
      <c r="C116" s="77">
        <f>D116+E116</f>
        <v>30000</v>
      </c>
      <c r="D116" s="77"/>
      <c r="E116" s="77">
        <v>30000</v>
      </c>
      <c r="F116" s="18"/>
      <c r="G116" s="18"/>
      <c r="H116" s="26"/>
    </row>
    <row r="117" spans="1:8" ht="20.25" customHeight="1">
      <c r="A117" s="74" t="s">
        <v>348</v>
      </c>
      <c r="B117" s="75" t="s">
        <v>349</v>
      </c>
      <c r="C117" s="77">
        <f>C118</f>
        <v>200000</v>
      </c>
      <c r="D117" s="77">
        <f>D118</f>
        <v>0</v>
      </c>
      <c r="E117" s="77">
        <f>E118</f>
        <v>200000</v>
      </c>
      <c r="F117" s="18"/>
      <c r="G117" s="18"/>
      <c r="H117" s="26"/>
    </row>
    <row r="118" spans="1:8" ht="20.25" customHeight="1">
      <c r="A118" s="74" t="s">
        <v>350</v>
      </c>
      <c r="B118" s="75" t="s">
        <v>351</v>
      </c>
      <c r="C118" s="77">
        <f>D118+E118</f>
        <v>200000</v>
      </c>
      <c r="D118" s="77"/>
      <c r="E118" s="77">
        <v>200000</v>
      </c>
      <c r="F118" s="18"/>
      <c r="G118" s="18"/>
      <c r="H118" s="26"/>
    </row>
    <row r="119" spans="1:8" ht="20.25" customHeight="1">
      <c r="A119" s="74" t="s">
        <v>380</v>
      </c>
      <c r="B119" s="75" t="s">
        <v>74</v>
      </c>
      <c r="C119" s="77">
        <f aca="true" t="shared" si="3" ref="C119:E120">C120</f>
        <v>4200000</v>
      </c>
      <c r="D119" s="77">
        <f t="shared" si="3"/>
        <v>0</v>
      </c>
      <c r="E119" s="77">
        <f t="shared" si="3"/>
        <v>4200000</v>
      </c>
      <c r="F119" s="18"/>
      <c r="G119" s="18"/>
      <c r="H119" s="26"/>
    </row>
    <row r="120" spans="1:8" ht="20.25" customHeight="1">
      <c r="A120" s="74" t="s">
        <v>485</v>
      </c>
      <c r="B120" s="75" t="s">
        <v>381</v>
      </c>
      <c r="C120" s="77">
        <f t="shared" si="3"/>
        <v>4200000</v>
      </c>
      <c r="D120" s="77">
        <f t="shared" si="3"/>
        <v>0</v>
      </c>
      <c r="E120" s="77">
        <f t="shared" si="3"/>
        <v>4200000</v>
      </c>
      <c r="F120" s="18"/>
      <c r="G120" s="18"/>
      <c r="H120" s="26"/>
    </row>
    <row r="121" spans="1:8" ht="20.25" customHeight="1">
      <c r="A121" s="74" t="s">
        <v>486</v>
      </c>
      <c r="B121" s="75" t="s">
        <v>382</v>
      </c>
      <c r="C121" s="77">
        <f>D121+E121</f>
        <v>4200000</v>
      </c>
      <c r="D121" s="77"/>
      <c r="E121" s="77">
        <v>4200000</v>
      </c>
      <c r="F121" s="18"/>
      <c r="G121" s="18"/>
      <c r="H121" s="26"/>
    </row>
    <row r="122" spans="1:8" ht="20.25" customHeight="1">
      <c r="A122" s="74" t="s">
        <v>318</v>
      </c>
      <c r="B122" s="75" t="s">
        <v>386</v>
      </c>
      <c r="C122" s="77">
        <f aca="true" t="shared" si="4" ref="C122:E123">C123</f>
        <v>400000</v>
      </c>
      <c r="D122" s="77">
        <f t="shared" si="4"/>
        <v>0</v>
      </c>
      <c r="E122" s="77">
        <f t="shared" si="4"/>
        <v>400000</v>
      </c>
      <c r="F122" s="18"/>
      <c r="G122" s="18"/>
      <c r="H122" s="26"/>
    </row>
    <row r="123" spans="1:8" ht="20.25" customHeight="1">
      <c r="A123" s="74" t="s">
        <v>319</v>
      </c>
      <c r="B123" s="75" t="s">
        <v>385</v>
      </c>
      <c r="C123" s="77">
        <f t="shared" si="4"/>
        <v>400000</v>
      </c>
      <c r="D123" s="77">
        <f t="shared" si="4"/>
        <v>0</v>
      </c>
      <c r="E123" s="77">
        <f t="shared" si="4"/>
        <v>400000</v>
      </c>
      <c r="F123" s="18"/>
      <c r="G123" s="18"/>
      <c r="H123" s="26"/>
    </row>
    <row r="124" spans="1:8" ht="20.25" customHeight="1">
      <c r="A124" s="74" t="s">
        <v>320</v>
      </c>
      <c r="B124" s="75" t="s">
        <v>387</v>
      </c>
      <c r="C124" s="77">
        <f>D124+E124</f>
        <v>400000</v>
      </c>
      <c r="D124" s="77"/>
      <c r="E124" s="77">
        <v>400000</v>
      </c>
      <c r="F124" s="18"/>
      <c r="G124" s="18"/>
      <c r="H124" s="26"/>
    </row>
    <row r="125" spans="1:8" ht="20.25" customHeight="1">
      <c r="A125" s="74" t="s">
        <v>321</v>
      </c>
      <c r="B125" s="75" t="s">
        <v>75</v>
      </c>
      <c r="C125" s="77">
        <f>C126</f>
        <v>597536</v>
      </c>
      <c r="D125" s="77">
        <f>D126</f>
        <v>597536</v>
      </c>
      <c r="E125" s="77">
        <f>E126</f>
        <v>0</v>
      </c>
      <c r="F125" s="18"/>
      <c r="G125" s="18"/>
      <c r="H125" s="26"/>
    </row>
    <row r="126" spans="1:8" ht="20.25" customHeight="1">
      <c r="A126" s="74" t="s">
        <v>322</v>
      </c>
      <c r="B126" s="75" t="s">
        <v>323</v>
      </c>
      <c r="C126" s="77">
        <f>C127+C128</f>
        <v>597536</v>
      </c>
      <c r="D126" s="77">
        <f>D127+D128</f>
        <v>597536</v>
      </c>
      <c r="E126" s="77">
        <f>E127+E128</f>
        <v>0</v>
      </c>
      <c r="F126" s="18"/>
      <c r="G126" s="18"/>
      <c r="H126" s="26"/>
    </row>
    <row r="127" spans="1:8" ht="20.25" customHeight="1">
      <c r="A127" s="74" t="s">
        <v>324</v>
      </c>
      <c r="B127" s="75" t="s">
        <v>325</v>
      </c>
      <c r="C127" s="77">
        <f>D127+E127</f>
        <v>574172</v>
      </c>
      <c r="D127" s="77">
        <v>574172</v>
      </c>
      <c r="E127" s="77"/>
      <c r="F127" s="18"/>
      <c r="G127" s="18"/>
      <c r="H127" s="26"/>
    </row>
    <row r="128" spans="1:8" ht="20.25" customHeight="1">
      <c r="A128" s="74" t="s">
        <v>326</v>
      </c>
      <c r="B128" s="75" t="s">
        <v>327</v>
      </c>
      <c r="C128" s="77">
        <f>D128+E128</f>
        <v>23364</v>
      </c>
      <c r="D128" s="77">
        <v>23364</v>
      </c>
      <c r="E128" s="77"/>
      <c r="F128" s="18"/>
      <c r="G128" s="18"/>
      <c r="H128" s="26"/>
    </row>
    <row r="129" spans="1:8" ht="20.25" customHeight="1">
      <c r="A129" s="74" t="s">
        <v>388</v>
      </c>
      <c r="B129" s="75" t="s">
        <v>165</v>
      </c>
      <c r="C129" s="77">
        <f aca="true" t="shared" si="5" ref="C129:E130">C130</f>
        <v>2034000</v>
      </c>
      <c r="D129" s="77">
        <f t="shared" si="5"/>
        <v>0</v>
      </c>
      <c r="E129" s="77">
        <f t="shared" si="5"/>
        <v>2034000</v>
      </c>
      <c r="F129" s="18"/>
      <c r="G129" s="18"/>
      <c r="H129" s="26"/>
    </row>
    <row r="130" spans="1:8" ht="20.25" customHeight="1">
      <c r="A130" s="74" t="s">
        <v>487</v>
      </c>
      <c r="B130" s="75" t="s">
        <v>389</v>
      </c>
      <c r="C130" s="77">
        <f t="shared" si="5"/>
        <v>2034000</v>
      </c>
      <c r="D130" s="77">
        <f t="shared" si="5"/>
        <v>0</v>
      </c>
      <c r="E130" s="77">
        <f t="shared" si="5"/>
        <v>2034000</v>
      </c>
      <c r="F130" s="18"/>
      <c r="G130" s="18"/>
      <c r="H130" s="26"/>
    </row>
    <row r="131" spans="1:8" ht="20.25" customHeight="1">
      <c r="A131" s="74" t="s">
        <v>488</v>
      </c>
      <c r="B131" s="75" t="s">
        <v>390</v>
      </c>
      <c r="C131" s="77">
        <f>D131+E131</f>
        <v>2034000</v>
      </c>
      <c r="D131" s="77"/>
      <c r="E131" s="77">
        <v>2034000</v>
      </c>
      <c r="F131" s="18"/>
      <c r="G131" s="18"/>
      <c r="H131" s="26"/>
    </row>
    <row r="132" spans="1:8" ht="20.25" customHeight="1">
      <c r="A132" s="74" t="s">
        <v>463</v>
      </c>
      <c r="B132" s="75" t="s">
        <v>76</v>
      </c>
      <c r="C132" s="77">
        <f>C133</f>
        <v>140000</v>
      </c>
      <c r="D132" s="77"/>
      <c r="E132" s="77">
        <v>140000</v>
      </c>
      <c r="F132" s="18"/>
      <c r="G132" s="18"/>
      <c r="H132" s="26"/>
    </row>
    <row r="133" spans="1:8" ht="20.25" customHeight="1">
      <c r="A133" s="74" t="s">
        <v>468</v>
      </c>
      <c r="B133" s="75" t="s">
        <v>464</v>
      </c>
      <c r="C133" s="77">
        <f>C134</f>
        <v>140000</v>
      </c>
      <c r="D133" s="77"/>
      <c r="E133" s="77">
        <v>140000</v>
      </c>
      <c r="F133" s="18"/>
      <c r="G133" s="18"/>
      <c r="H133" s="26"/>
    </row>
    <row r="134" spans="1:8" ht="20.25" customHeight="1">
      <c r="A134" s="74" t="s">
        <v>466</v>
      </c>
      <c r="B134" s="75" t="s">
        <v>465</v>
      </c>
      <c r="C134" s="77">
        <f>D134+E134</f>
        <v>140000</v>
      </c>
      <c r="D134" s="77"/>
      <c r="E134" s="77">
        <v>140000</v>
      </c>
      <c r="F134" s="18"/>
      <c r="G134" s="18"/>
      <c r="H134" s="26"/>
    </row>
  </sheetData>
  <sheetProtection/>
  <mergeCells count="1">
    <mergeCell ref="A2:H2"/>
  </mergeCells>
  <printOptions horizontalCentered="1"/>
  <pageMargins left="0.7086614173228347" right="0.7086614173228347" top="0.33" bottom="0.2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6"/>
  <sheetViews>
    <sheetView zoomScaleSheetLayoutView="100" zoomScalePageLayoutView="0" workbookViewId="0" topLeftCell="A1">
      <selection activeCell="B11" sqref="B11"/>
    </sheetView>
  </sheetViews>
  <sheetFormatPr defaultColWidth="9.33203125" defaultRowHeight="11.25"/>
  <cols>
    <col min="1" max="1" width="32.83203125" style="0" bestFit="1" customWidth="1"/>
    <col min="2" max="2" width="15.66015625" style="0" customWidth="1"/>
    <col min="3" max="3" width="28" style="0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1.25">
      <c r="A1" s="29" t="s">
        <v>57</v>
      </c>
    </row>
    <row r="2" spans="1:7" ht="24.75" customHeight="1">
      <c r="A2" s="121" t="s">
        <v>150</v>
      </c>
      <c r="B2" s="121"/>
      <c r="C2" s="121"/>
      <c r="D2" s="121"/>
      <c r="E2" s="121"/>
      <c r="F2" s="121"/>
      <c r="G2" s="121"/>
    </row>
    <row r="3" spans="1:7" s="52" customFormat="1" ht="12" thickBot="1">
      <c r="A3" s="51" t="s">
        <v>168</v>
      </c>
      <c r="B3" s="51"/>
      <c r="C3" s="51"/>
      <c r="D3" s="51"/>
      <c r="E3" s="51"/>
      <c r="F3" s="120" t="s">
        <v>0</v>
      </c>
      <c r="G3" s="120"/>
    </row>
    <row r="4" spans="1:7" ht="14.25" customHeight="1">
      <c r="A4" s="117" t="s">
        <v>44</v>
      </c>
      <c r="B4" s="118"/>
      <c r="C4" s="118" t="s">
        <v>43</v>
      </c>
      <c r="D4" s="118"/>
      <c r="E4" s="118"/>
      <c r="F4" s="118"/>
      <c r="G4" s="119"/>
    </row>
    <row r="5" spans="1:7" ht="14.25" customHeight="1">
      <c r="A5" s="4" t="s">
        <v>3</v>
      </c>
      <c r="B5" s="1" t="s">
        <v>4</v>
      </c>
      <c r="C5" s="1" t="s">
        <v>5</v>
      </c>
      <c r="D5" s="1" t="s">
        <v>6</v>
      </c>
      <c r="E5" s="2" t="s">
        <v>7</v>
      </c>
      <c r="F5" s="2" t="s">
        <v>45</v>
      </c>
      <c r="G5" s="5" t="s">
        <v>91</v>
      </c>
    </row>
    <row r="6" spans="1:7" ht="14.25" customHeight="1">
      <c r="A6" s="4" t="s">
        <v>41</v>
      </c>
      <c r="B6" s="72">
        <f>B7</f>
        <v>123912020.11</v>
      </c>
      <c r="C6" s="66" t="s">
        <v>42</v>
      </c>
      <c r="D6" s="72">
        <f>D7+D36</f>
        <v>123912020.11</v>
      </c>
      <c r="E6" s="72">
        <f>E7+E36</f>
        <v>123772020.11</v>
      </c>
      <c r="F6" s="3">
        <f>F7+F36</f>
        <v>140000</v>
      </c>
      <c r="G6" s="7"/>
    </row>
    <row r="7" spans="1:7" ht="14.25" customHeight="1">
      <c r="A7" s="6" t="s">
        <v>8</v>
      </c>
      <c r="B7" s="72">
        <f>B8+B9</f>
        <v>123912020.11</v>
      </c>
      <c r="C7" s="64" t="s">
        <v>104</v>
      </c>
      <c r="D7" s="72">
        <f>SUM(D8:D35)</f>
        <v>123912020.11</v>
      </c>
      <c r="E7" s="72">
        <f>SUM(E8:E35)</f>
        <v>123772020.11</v>
      </c>
      <c r="F7" s="72">
        <f>SUM(F8:F35)</f>
        <v>140000</v>
      </c>
      <c r="G7" s="7"/>
    </row>
    <row r="8" spans="1:7" ht="14.25" customHeight="1">
      <c r="A8" s="6" t="s">
        <v>9</v>
      </c>
      <c r="B8" s="72">
        <v>123772020.11</v>
      </c>
      <c r="C8" s="65" t="s">
        <v>10</v>
      </c>
      <c r="D8" s="72">
        <f>E8+F8</f>
        <v>36277421.98</v>
      </c>
      <c r="E8" s="72">
        <v>36277421.98</v>
      </c>
      <c r="F8" s="3"/>
      <c r="G8" s="7"/>
    </row>
    <row r="9" spans="1:7" ht="14.25" customHeight="1">
      <c r="A9" s="6" t="s">
        <v>11</v>
      </c>
      <c r="B9" s="3">
        <v>140000</v>
      </c>
      <c r="C9" s="65" t="s">
        <v>12</v>
      </c>
      <c r="D9" s="72">
        <f aca="true" t="shared" si="0" ref="D9:D31">E9+F9</f>
        <v>0</v>
      </c>
      <c r="E9" s="3"/>
      <c r="F9" s="3"/>
      <c r="G9" s="7"/>
    </row>
    <row r="10" spans="1:7" ht="14.25" customHeight="1">
      <c r="A10" s="6" t="s">
        <v>13</v>
      </c>
      <c r="B10" s="3"/>
      <c r="C10" s="65" t="s">
        <v>14</v>
      </c>
      <c r="D10" s="72">
        <f t="shared" si="0"/>
        <v>200000</v>
      </c>
      <c r="E10" s="3">
        <v>200000</v>
      </c>
      <c r="F10" s="3"/>
      <c r="G10" s="7"/>
    </row>
    <row r="11" spans="1:7" ht="14.25" customHeight="1">
      <c r="A11" s="6"/>
      <c r="B11" s="3"/>
      <c r="C11" s="65" t="s">
        <v>15</v>
      </c>
      <c r="D11" s="72">
        <f t="shared" si="0"/>
        <v>6472400</v>
      </c>
      <c r="E11" s="3">
        <v>6472400</v>
      </c>
      <c r="F11" s="3"/>
      <c r="G11" s="7"/>
    </row>
    <row r="12" spans="1:7" ht="14.25" customHeight="1">
      <c r="A12" s="6" t="s">
        <v>16</v>
      </c>
      <c r="B12" s="3"/>
      <c r="C12" s="65" t="s">
        <v>17</v>
      </c>
      <c r="D12" s="72">
        <f t="shared" si="0"/>
        <v>0</v>
      </c>
      <c r="E12" s="3"/>
      <c r="F12" s="3"/>
      <c r="G12" s="7"/>
    </row>
    <row r="13" spans="1:7" ht="14.25" customHeight="1">
      <c r="A13" s="6" t="s">
        <v>18</v>
      </c>
      <c r="B13" s="3"/>
      <c r="C13" s="65" t="s">
        <v>19</v>
      </c>
      <c r="D13" s="72">
        <f t="shared" si="0"/>
        <v>0</v>
      </c>
      <c r="E13" s="3"/>
      <c r="F13" s="3"/>
      <c r="G13" s="7"/>
    </row>
    <row r="14" spans="1:7" ht="14.25" customHeight="1">
      <c r="A14" s="6" t="s">
        <v>20</v>
      </c>
      <c r="B14" s="3"/>
      <c r="C14" s="65" t="s">
        <v>162</v>
      </c>
      <c r="D14" s="72">
        <f t="shared" si="0"/>
        <v>2894236</v>
      </c>
      <c r="E14" s="3">
        <v>2894236</v>
      </c>
      <c r="F14" s="3"/>
      <c r="G14" s="7"/>
    </row>
    <row r="15" spans="1:7" ht="14.25" customHeight="1">
      <c r="A15" s="6" t="s">
        <v>21</v>
      </c>
      <c r="B15" s="3"/>
      <c r="C15" s="65" t="s">
        <v>22</v>
      </c>
      <c r="D15" s="72">
        <f t="shared" si="0"/>
        <v>15638702</v>
      </c>
      <c r="E15" s="72">
        <v>15638702</v>
      </c>
      <c r="F15" s="3"/>
      <c r="G15" s="7"/>
    </row>
    <row r="16" spans="1:7" ht="14.25" customHeight="1">
      <c r="A16" s="6"/>
      <c r="B16" s="3"/>
      <c r="C16" s="65" t="s">
        <v>23</v>
      </c>
      <c r="D16" s="72">
        <f t="shared" si="0"/>
        <v>0</v>
      </c>
      <c r="E16" s="3"/>
      <c r="F16" s="3"/>
      <c r="G16" s="7"/>
    </row>
    <row r="17" spans="1:7" ht="14.25" customHeight="1">
      <c r="A17" s="6"/>
      <c r="B17" s="3"/>
      <c r="C17" s="65" t="s">
        <v>164</v>
      </c>
      <c r="D17" s="72">
        <f t="shared" si="0"/>
        <v>4454876</v>
      </c>
      <c r="E17" s="72">
        <v>4454876</v>
      </c>
      <c r="F17" s="3"/>
      <c r="G17" s="7"/>
    </row>
    <row r="18" spans="1:7" ht="14.25" customHeight="1">
      <c r="A18" s="6"/>
      <c r="B18" s="3"/>
      <c r="C18" s="65" t="s">
        <v>24</v>
      </c>
      <c r="D18" s="72">
        <f t="shared" si="0"/>
        <v>300000</v>
      </c>
      <c r="E18" s="3">
        <v>300000</v>
      </c>
      <c r="F18" s="3"/>
      <c r="G18" s="7"/>
    </row>
    <row r="19" spans="1:7" ht="14.25" customHeight="1">
      <c r="A19" s="6"/>
      <c r="B19" s="3"/>
      <c r="C19" s="65" t="s">
        <v>25</v>
      </c>
      <c r="D19" s="72">
        <f t="shared" si="0"/>
        <v>50072848.13</v>
      </c>
      <c r="E19" s="3">
        <v>50072848.13</v>
      </c>
      <c r="F19" s="3"/>
      <c r="G19" s="7"/>
    </row>
    <row r="20" spans="1:7" ht="14.25" customHeight="1">
      <c r="A20" s="6"/>
      <c r="B20" s="3"/>
      <c r="C20" s="65" t="s">
        <v>26</v>
      </c>
      <c r="D20" s="72">
        <f t="shared" si="0"/>
        <v>230000</v>
      </c>
      <c r="E20" s="3">
        <v>230000</v>
      </c>
      <c r="F20" s="3"/>
      <c r="G20" s="7"/>
    </row>
    <row r="21" spans="1:7" ht="14.25" customHeight="1">
      <c r="A21" s="6"/>
      <c r="B21" s="3"/>
      <c r="C21" s="65" t="s">
        <v>27</v>
      </c>
      <c r="D21" s="72">
        <f t="shared" si="0"/>
        <v>0</v>
      </c>
      <c r="E21" s="3"/>
      <c r="F21" s="3"/>
      <c r="G21" s="7"/>
    </row>
    <row r="22" spans="1:7" ht="14.25" customHeight="1">
      <c r="A22" s="6"/>
      <c r="B22" s="3"/>
      <c r="C22" s="65" t="s">
        <v>28</v>
      </c>
      <c r="D22" s="72">
        <f t="shared" si="0"/>
        <v>0</v>
      </c>
      <c r="E22" s="3"/>
      <c r="F22" s="3"/>
      <c r="G22" s="7"/>
    </row>
    <row r="23" spans="1:7" ht="14.25" customHeight="1">
      <c r="A23" s="6"/>
      <c r="B23" s="3"/>
      <c r="C23" s="65" t="s">
        <v>29</v>
      </c>
      <c r="D23" s="72">
        <f t="shared" si="0"/>
        <v>4200000</v>
      </c>
      <c r="E23" s="3">
        <v>4200000</v>
      </c>
      <c r="F23" s="3"/>
      <c r="G23" s="7"/>
    </row>
    <row r="24" spans="1:7" ht="14.25" customHeight="1">
      <c r="A24" s="6"/>
      <c r="B24" s="3"/>
      <c r="C24" s="65" t="s">
        <v>30</v>
      </c>
      <c r="D24" s="72">
        <f t="shared" si="0"/>
        <v>0</v>
      </c>
      <c r="E24" s="3"/>
      <c r="F24" s="3"/>
      <c r="G24" s="7"/>
    </row>
    <row r="25" spans="1:7" ht="14.25" customHeight="1">
      <c r="A25" s="6"/>
      <c r="B25" s="3"/>
      <c r="C25" s="65" t="s">
        <v>31</v>
      </c>
      <c r="D25" s="72">
        <f t="shared" si="0"/>
        <v>0</v>
      </c>
      <c r="E25" s="3"/>
      <c r="F25" s="3"/>
      <c r="G25" s="7"/>
    </row>
    <row r="26" spans="1:7" ht="14.25" customHeight="1">
      <c r="A26" s="6"/>
      <c r="B26" s="3"/>
      <c r="C26" s="65" t="s">
        <v>490</v>
      </c>
      <c r="D26" s="72">
        <f t="shared" si="0"/>
        <v>400000</v>
      </c>
      <c r="E26" s="3">
        <v>400000</v>
      </c>
      <c r="F26" s="3"/>
      <c r="G26" s="7"/>
    </row>
    <row r="27" spans="1:7" ht="14.25" customHeight="1">
      <c r="A27" s="6"/>
      <c r="B27" s="3"/>
      <c r="C27" s="65" t="s">
        <v>32</v>
      </c>
      <c r="D27" s="72">
        <f t="shared" si="0"/>
        <v>597536</v>
      </c>
      <c r="E27" s="3">
        <v>597536</v>
      </c>
      <c r="F27" s="3"/>
      <c r="G27" s="7"/>
    </row>
    <row r="28" spans="1:7" ht="14.25" customHeight="1">
      <c r="A28" s="6"/>
      <c r="B28" s="3"/>
      <c r="C28" s="65" t="s">
        <v>166</v>
      </c>
      <c r="D28" s="72">
        <f t="shared" si="0"/>
        <v>2034000</v>
      </c>
      <c r="E28" s="3">
        <v>2034000</v>
      </c>
      <c r="F28" s="3"/>
      <c r="G28" s="7"/>
    </row>
    <row r="29" spans="1:7" ht="14.25" customHeight="1">
      <c r="A29" s="6"/>
      <c r="B29" s="3"/>
      <c r="C29" s="65" t="s">
        <v>33</v>
      </c>
      <c r="D29" s="72">
        <f t="shared" si="0"/>
        <v>0</v>
      </c>
      <c r="E29" s="3"/>
      <c r="F29" s="3"/>
      <c r="G29" s="7"/>
    </row>
    <row r="30" spans="1:7" ht="14.25" customHeight="1">
      <c r="A30" s="6"/>
      <c r="B30" s="3"/>
      <c r="C30" s="65" t="s">
        <v>34</v>
      </c>
      <c r="D30" s="72">
        <f t="shared" si="0"/>
        <v>0</v>
      </c>
      <c r="E30" s="3"/>
      <c r="F30" s="3"/>
      <c r="G30" s="7"/>
    </row>
    <row r="31" spans="1:7" ht="14.25" customHeight="1">
      <c r="A31" s="6"/>
      <c r="B31" s="3"/>
      <c r="C31" s="65" t="s">
        <v>35</v>
      </c>
      <c r="D31" s="72">
        <f t="shared" si="0"/>
        <v>140000</v>
      </c>
      <c r="E31" s="3"/>
      <c r="F31" s="3">
        <v>140000</v>
      </c>
      <c r="G31" s="7"/>
    </row>
    <row r="32" spans="1:7" ht="14.25" customHeight="1">
      <c r="A32" s="6"/>
      <c r="B32" s="3"/>
      <c r="C32" s="65" t="s">
        <v>36</v>
      </c>
      <c r="D32" s="3"/>
      <c r="E32" s="3"/>
      <c r="F32" s="3"/>
      <c r="G32" s="7"/>
    </row>
    <row r="33" spans="1:7" ht="14.25" customHeight="1">
      <c r="A33" s="6"/>
      <c r="B33" s="3"/>
      <c r="C33" s="65" t="s">
        <v>37</v>
      </c>
      <c r="D33" s="3"/>
      <c r="E33" s="3"/>
      <c r="F33" s="3"/>
      <c r="G33" s="7"/>
    </row>
    <row r="34" spans="1:7" ht="14.25" customHeight="1">
      <c r="A34" s="6"/>
      <c r="B34" s="3"/>
      <c r="C34" s="65" t="s">
        <v>38</v>
      </c>
      <c r="D34" s="3"/>
      <c r="E34" s="3"/>
      <c r="F34" s="3"/>
      <c r="G34" s="7"/>
    </row>
    <row r="35" spans="1:7" ht="14.25" customHeight="1">
      <c r="A35" s="6"/>
      <c r="B35" s="3"/>
      <c r="C35" s="65" t="s">
        <v>39</v>
      </c>
      <c r="D35" s="3"/>
      <c r="E35" s="3"/>
      <c r="F35" s="3"/>
      <c r="G35" s="7"/>
    </row>
    <row r="36" spans="1:7" ht="14.25" customHeight="1" thickBot="1">
      <c r="A36" s="8"/>
      <c r="B36" s="9"/>
      <c r="C36" s="10" t="s">
        <v>40</v>
      </c>
      <c r="D36" s="9"/>
      <c r="E36" s="9"/>
      <c r="F36" s="9"/>
      <c r="G36" s="11"/>
    </row>
  </sheetData>
  <sheetProtection/>
  <mergeCells count="4">
    <mergeCell ref="A4:B4"/>
    <mergeCell ref="C4:G4"/>
    <mergeCell ref="F3:G3"/>
    <mergeCell ref="A2:G2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r:id="rId1"/>
  <rowBreaks count="1" manualBreakCount="1">
    <brk id="2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3">
      <selection activeCell="E62" sqref="E62"/>
    </sheetView>
  </sheetViews>
  <sheetFormatPr defaultColWidth="9.33203125" defaultRowHeight="11.25"/>
  <cols>
    <col min="1" max="1" width="10" style="101" customWidth="1"/>
    <col min="2" max="2" width="39.33203125" style="0" customWidth="1"/>
    <col min="3" max="5" width="16.16015625" style="0" customWidth="1"/>
  </cols>
  <sheetData>
    <row r="1" spans="1:5" ht="11.25">
      <c r="A1" s="98" t="s">
        <v>56</v>
      </c>
      <c r="B1" s="13"/>
      <c r="C1" s="13"/>
      <c r="D1" s="13"/>
      <c r="E1" s="13"/>
    </row>
    <row r="2" spans="1:5" ht="18.75">
      <c r="A2" s="126" t="s">
        <v>146</v>
      </c>
      <c r="B2" s="126"/>
      <c r="C2" s="126"/>
      <c r="D2" s="126"/>
      <c r="E2" s="126"/>
    </row>
    <row r="3" spans="1:4" s="52" customFormat="1" ht="12" thickBot="1">
      <c r="A3" s="124" t="s">
        <v>167</v>
      </c>
      <c r="B3" s="125"/>
      <c r="C3" s="53"/>
      <c r="D3" s="53"/>
    </row>
    <row r="4" spans="1:5" s="52" customFormat="1" ht="21" customHeight="1">
      <c r="A4" s="122" t="s">
        <v>46</v>
      </c>
      <c r="B4" s="123"/>
      <c r="C4" s="123" t="s">
        <v>154</v>
      </c>
      <c r="D4" s="123"/>
      <c r="E4" s="123"/>
    </row>
    <row r="5" spans="1:5" s="52" customFormat="1" ht="21.75" customHeight="1">
      <c r="A5" s="99" t="s">
        <v>47</v>
      </c>
      <c r="B5" s="55" t="s">
        <v>48</v>
      </c>
      <c r="C5" s="55" t="s">
        <v>49</v>
      </c>
      <c r="D5" s="55" t="s">
        <v>50</v>
      </c>
      <c r="E5" s="85" t="s">
        <v>51</v>
      </c>
    </row>
    <row r="6" spans="1:5" ht="15" customHeight="1">
      <c r="A6" s="100"/>
      <c r="B6" s="15" t="s">
        <v>6</v>
      </c>
      <c r="C6" s="72">
        <f>C7+C37+C40+C45+C50+C89+C102+C105+C115+C120+C123+C126+C130</f>
        <v>123772020.11</v>
      </c>
      <c r="D6" s="72">
        <f>D7+D37+D40+D45+D50+D89+D102+D105+D115+D120+D123+D126+D130</f>
        <v>25600901.58</v>
      </c>
      <c r="E6" s="72">
        <f>E7+E37+E40+E45+E50+E89+E102+E105+E115+E120+E123+E126+E130</f>
        <v>98171118.53</v>
      </c>
    </row>
    <row r="7" spans="1:5" ht="15" customHeight="1">
      <c r="A7" s="97" t="s">
        <v>52</v>
      </c>
      <c r="B7" s="73" t="s">
        <v>53</v>
      </c>
      <c r="C7" s="72">
        <f>C8+C10+C12+C17+C21+C23+C25+C29+C31+C33+C19+C27+C35</f>
        <v>36277421.98</v>
      </c>
      <c r="D7" s="72">
        <f>D8+D10+D12+D17+D21+D23+D25+D29+D31+D33+D19+D27+D35</f>
        <v>17063535.58</v>
      </c>
      <c r="E7" s="72">
        <f>E8+E10+E12+E17+E21+E23+E25+E29+E31+E33+E19+E27+E35</f>
        <v>19213886.4</v>
      </c>
    </row>
    <row r="8" spans="1:5" ht="15" customHeight="1">
      <c r="A8" s="97" t="s">
        <v>169</v>
      </c>
      <c r="B8" s="73" t="s">
        <v>170</v>
      </c>
      <c r="C8" s="72">
        <f>C9</f>
        <v>100000</v>
      </c>
      <c r="D8" s="84">
        <f>D9</f>
        <v>0</v>
      </c>
      <c r="E8" s="72">
        <f>E9</f>
        <v>100000</v>
      </c>
    </row>
    <row r="9" spans="1:5" ht="15" customHeight="1">
      <c r="A9" s="97" t="s">
        <v>171</v>
      </c>
      <c r="B9" s="73" t="s">
        <v>172</v>
      </c>
      <c r="C9" s="72">
        <f>D9+E9</f>
        <v>100000</v>
      </c>
      <c r="D9" s="84"/>
      <c r="E9" s="72">
        <v>100000</v>
      </c>
    </row>
    <row r="10" spans="1:5" ht="15" customHeight="1">
      <c r="A10" s="97" t="s">
        <v>173</v>
      </c>
      <c r="B10" s="73" t="s">
        <v>174</v>
      </c>
      <c r="C10" s="72">
        <f>C11</f>
        <v>30000</v>
      </c>
      <c r="D10" s="84">
        <f>D11</f>
        <v>0</v>
      </c>
      <c r="E10" s="72">
        <f>E11</f>
        <v>30000</v>
      </c>
    </row>
    <row r="11" spans="1:5" ht="15" customHeight="1">
      <c r="A11" s="97" t="s">
        <v>175</v>
      </c>
      <c r="B11" s="73" t="s">
        <v>176</v>
      </c>
      <c r="C11" s="72">
        <f>D11+E11</f>
        <v>30000</v>
      </c>
      <c r="D11" s="84"/>
      <c r="E11" s="72">
        <v>30000</v>
      </c>
    </row>
    <row r="12" spans="1:5" ht="15" customHeight="1">
      <c r="A12" s="97" t="s">
        <v>177</v>
      </c>
      <c r="B12" s="73" t="s">
        <v>178</v>
      </c>
      <c r="C12" s="72">
        <f>SUM(C13:C16)</f>
        <v>31407421.98</v>
      </c>
      <c r="D12" s="84">
        <f>SUM(D13:D16)</f>
        <v>17063535.58</v>
      </c>
      <c r="E12" s="72">
        <f>SUM(E13:E16)</f>
        <v>14343886.4</v>
      </c>
    </row>
    <row r="13" spans="1:5" ht="15" customHeight="1">
      <c r="A13" s="97" t="s">
        <v>179</v>
      </c>
      <c r="B13" s="73" t="s">
        <v>54</v>
      </c>
      <c r="C13" s="72">
        <f>D13+E13</f>
        <v>17063535.58</v>
      </c>
      <c r="D13" s="84">
        <v>17063535.58</v>
      </c>
      <c r="E13" s="72"/>
    </row>
    <row r="14" spans="1:5" ht="15" customHeight="1">
      <c r="A14" s="97" t="s">
        <v>180</v>
      </c>
      <c r="B14" s="73" t="s">
        <v>181</v>
      </c>
      <c r="C14" s="72">
        <f>D14+E14</f>
        <v>4500000</v>
      </c>
      <c r="D14" s="84"/>
      <c r="E14" s="72">
        <v>4500000</v>
      </c>
    </row>
    <row r="15" spans="1:5" ht="15" customHeight="1">
      <c r="A15" s="97" t="s">
        <v>182</v>
      </c>
      <c r="B15" s="73" t="s">
        <v>183</v>
      </c>
      <c r="C15" s="72">
        <f>D15+E15</f>
        <v>100000</v>
      </c>
      <c r="D15" s="84"/>
      <c r="E15" s="72">
        <v>100000</v>
      </c>
    </row>
    <row r="16" spans="1:5" ht="15" customHeight="1">
      <c r="A16" s="97" t="s">
        <v>184</v>
      </c>
      <c r="B16" s="73" t="s">
        <v>185</v>
      </c>
      <c r="C16" s="72">
        <f>D16+E16</f>
        <v>9743886.4</v>
      </c>
      <c r="D16" s="84"/>
      <c r="E16" s="72">
        <v>9743886.4</v>
      </c>
    </row>
    <row r="17" spans="1:5" ht="15" customHeight="1">
      <c r="A17" s="97" t="s">
        <v>186</v>
      </c>
      <c r="B17" s="73" t="s">
        <v>187</v>
      </c>
      <c r="C17" s="72">
        <f>C18</f>
        <v>120000</v>
      </c>
      <c r="D17" s="84">
        <f>D18</f>
        <v>0</v>
      </c>
      <c r="E17" s="72">
        <f>E18</f>
        <v>120000</v>
      </c>
    </row>
    <row r="18" spans="1:5" ht="15" customHeight="1">
      <c r="A18" s="97" t="s">
        <v>188</v>
      </c>
      <c r="B18" s="73" t="s">
        <v>189</v>
      </c>
      <c r="C18" s="72">
        <f>D18+E18</f>
        <v>120000</v>
      </c>
      <c r="D18" s="84"/>
      <c r="E18" s="72">
        <v>120000</v>
      </c>
    </row>
    <row r="19" spans="1:5" ht="15" customHeight="1">
      <c r="A19" s="97" t="s">
        <v>328</v>
      </c>
      <c r="B19" s="73" t="s">
        <v>329</v>
      </c>
      <c r="C19" s="72">
        <f>C20</f>
        <v>200000</v>
      </c>
      <c r="D19" s="84">
        <f>D20</f>
        <v>0</v>
      </c>
      <c r="E19" s="72">
        <f>E20</f>
        <v>200000</v>
      </c>
    </row>
    <row r="20" spans="1:5" ht="15" customHeight="1">
      <c r="A20" s="97" t="s">
        <v>330</v>
      </c>
      <c r="B20" s="73" t="s">
        <v>331</v>
      </c>
      <c r="C20" s="72">
        <f>D20+E20</f>
        <v>200000</v>
      </c>
      <c r="D20" s="84"/>
      <c r="E20" s="72">
        <v>200000</v>
      </c>
    </row>
    <row r="21" spans="1:5" ht="15" customHeight="1">
      <c r="A21" s="97" t="s">
        <v>190</v>
      </c>
      <c r="B21" s="73" t="s">
        <v>191</v>
      </c>
      <c r="C21" s="72">
        <f>C22</f>
        <v>100000</v>
      </c>
      <c r="D21" s="84">
        <f>D22</f>
        <v>0</v>
      </c>
      <c r="E21" s="72">
        <f>E22</f>
        <v>100000</v>
      </c>
    </row>
    <row r="22" spans="1:5" ht="15" customHeight="1">
      <c r="A22" s="97" t="s">
        <v>192</v>
      </c>
      <c r="B22" s="73" t="s">
        <v>193</v>
      </c>
      <c r="C22" s="72">
        <f>D22+E22</f>
        <v>100000</v>
      </c>
      <c r="D22" s="84"/>
      <c r="E22" s="72">
        <v>100000</v>
      </c>
    </row>
    <row r="23" spans="1:5" ht="15" customHeight="1">
      <c r="A23" s="97" t="s">
        <v>194</v>
      </c>
      <c r="B23" s="73" t="s">
        <v>195</v>
      </c>
      <c r="C23" s="72">
        <f>C24</f>
        <v>150000</v>
      </c>
      <c r="D23" s="84">
        <f>D24</f>
        <v>0</v>
      </c>
      <c r="E23" s="72">
        <f>E24</f>
        <v>150000</v>
      </c>
    </row>
    <row r="24" spans="1:5" ht="15" customHeight="1">
      <c r="A24" s="97" t="s">
        <v>196</v>
      </c>
      <c r="B24" s="73" t="s">
        <v>197</v>
      </c>
      <c r="C24" s="72">
        <f>D24+E24</f>
        <v>150000</v>
      </c>
      <c r="D24" s="84"/>
      <c r="E24" s="72">
        <v>150000</v>
      </c>
    </row>
    <row r="25" spans="1:5" ht="15" customHeight="1">
      <c r="A25" s="97" t="s">
        <v>116</v>
      </c>
      <c r="B25" s="73" t="s">
        <v>117</v>
      </c>
      <c r="C25" s="72">
        <f>C26</f>
        <v>410000</v>
      </c>
      <c r="D25" s="84">
        <f>D26</f>
        <v>0</v>
      </c>
      <c r="E25" s="72">
        <f>E26</f>
        <v>410000</v>
      </c>
    </row>
    <row r="26" spans="1:5" ht="15" customHeight="1">
      <c r="A26" s="97" t="s">
        <v>118</v>
      </c>
      <c r="B26" s="73" t="s">
        <v>119</v>
      </c>
      <c r="C26" s="72">
        <f>D26+E26</f>
        <v>410000</v>
      </c>
      <c r="D26" s="84"/>
      <c r="E26" s="72">
        <v>410000</v>
      </c>
    </row>
    <row r="27" spans="1:5" ht="15" customHeight="1">
      <c r="A27" s="97" t="s">
        <v>332</v>
      </c>
      <c r="B27" s="73" t="s">
        <v>333</v>
      </c>
      <c r="C27" s="72">
        <f>C28</f>
        <v>2000000</v>
      </c>
      <c r="D27" s="84">
        <f>D28</f>
        <v>0</v>
      </c>
      <c r="E27" s="72">
        <f>E28</f>
        <v>2000000</v>
      </c>
    </row>
    <row r="28" spans="1:5" ht="15" customHeight="1">
      <c r="A28" s="97" t="s">
        <v>334</v>
      </c>
      <c r="B28" s="73" t="s">
        <v>335</v>
      </c>
      <c r="C28" s="72">
        <f>D28+E28</f>
        <v>2000000</v>
      </c>
      <c r="D28" s="84"/>
      <c r="E28" s="72">
        <v>2000000</v>
      </c>
    </row>
    <row r="29" spans="1:5" ht="15" customHeight="1">
      <c r="A29" s="97" t="s">
        <v>198</v>
      </c>
      <c r="B29" s="73" t="s">
        <v>199</v>
      </c>
      <c r="C29" s="72">
        <f>C30</f>
        <v>900000</v>
      </c>
      <c r="D29" s="84">
        <f>D30</f>
        <v>0</v>
      </c>
      <c r="E29" s="72">
        <f>E30</f>
        <v>900000</v>
      </c>
    </row>
    <row r="30" spans="1:5" ht="15" customHeight="1">
      <c r="A30" s="97" t="s">
        <v>200</v>
      </c>
      <c r="B30" s="73" t="s">
        <v>201</v>
      </c>
      <c r="C30" s="72">
        <f>D30+E30</f>
        <v>900000</v>
      </c>
      <c r="D30" s="84"/>
      <c r="E30" s="72">
        <v>900000</v>
      </c>
    </row>
    <row r="31" spans="1:5" ht="15" customHeight="1">
      <c r="A31" s="97" t="s">
        <v>202</v>
      </c>
      <c r="B31" s="73" t="s">
        <v>203</v>
      </c>
      <c r="C31" s="72">
        <f>C32</f>
        <v>10000</v>
      </c>
      <c r="D31" s="84">
        <f>D32</f>
        <v>0</v>
      </c>
      <c r="E31" s="72">
        <f>E32</f>
        <v>10000</v>
      </c>
    </row>
    <row r="32" spans="1:5" ht="15" customHeight="1">
      <c r="A32" s="97" t="s">
        <v>204</v>
      </c>
      <c r="B32" s="73" t="s">
        <v>205</v>
      </c>
      <c r="C32" s="72">
        <f>D32+E32</f>
        <v>10000</v>
      </c>
      <c r="D32" s="84"/>
      <c r="E32" s="72">
        <v>10000</v>
      </c>
    </row>
    <row r="33" spans="1:5" ht="15" customHeight="1">
      <c r="A33" s="97" t="s">
        <v>206</v>
      </c>
      <c r="B33" s="73" t="s">
        <v>207</v>
      </c>
      <c r="C33" s="72">
        <f>C34</f>
        <v>650000</v>
      </c>
      <c r="D33" s="84">
        <f>D34</f>
        <v>0</v>
      </c>
      <c r="E33" s="72">
        <f>E34</f>
        <v>650000</v>
      </c>
    </row>
    <row r="34" spans="1:5" ht="15" customHeight="1">
      <c r="A34" s="97" t="s">
        <v>208</v>
      </c>
      <c r="B34" s="73" t="s">
        <v>209</v>
      </c>
      <c r="C34" s="72">
        <f>D34+E34</f>
        <v>650000</v>
      </c>
      <c r="D34" s="84"/>
      <c r="E34" s="72">
        <v>650000</v>
      </c>
    </row>
    <row r="35" spans="1:5" ht="15" customHeight="1">
      <c r="A35" s="97" t="s">
        <v>354</v>
      </c>
      <c r="B35" s="73" t="s">
        <v>352</v>
      </c>
      <c r="C35" s="72">
        <f>C36</f>
        <v>200000</v>
      </c>
      <c r="D35" s="84"/>
      <c r="E35" s="72">
        <f>E36</f>
        <v>200000</v>
      </c>
    </row>
    <row r="36" spans="1:5" ht="15" customHeight="1">
      <c r="A36" s="97" t="s">
        <v>355</v>
      </c>
      <c r="B36" s="73" t="s">
        <v>353</v>
      </c>
      <c r="C36" s="72">
        <f>D36+E36</f>
        <v>200000</v>
      </c>
      <c r="D36" s="84"/>
      <c r="E36" s="72">
        <v>200000</v>
      </c>
    </row>
    <row r="37" spans="1:5" ht="15" customHeight="1">
      <c r="A37" s="97" t="s">
        <v>210</v>
      </c>
      <c r="B37" s="73" t="s">
        <v>66</v>
      </c>
      <c r="C37" s="72">
        <f aca="true" t="shared" si="0" ref="C37:E38">C38</f>
        <v>200000</v>
      </c>
      <c r="D37" s="84">
        <f t="shared" si="0"/>
        <v>0</v>
      </c>
      <c r="E37" s="72">
        <f t="shared" si="0"/>
        <v>200000</v>
      </c>
    </row>
    <row r="38" spans="1:5" ht="15" customHeight="1">
      <c r="A38" s="97" t="s">
        <v>211</v>
      </c>
      <c r="B38" s="73" t="s">
        <v>212</v>
      </c>
      <c r="C38" s="72">
        <f t="shared" si="0"/>
        <v>200000</v>
      </c>
      <c r="D38" s="84">
        <f t="shared" si="0"/>
        <v>0</v>
      </c>
      <c r="E38" s="72">
        <f t="shared" si="0"/>
        <v>200000</v>
      </c>
    </row>
    <row r="39" spans="1:5" ht="15" customHeight="1">
      <c r="A39" s="97" t="s">
        <v>213</v>
      </c>
      <c r="B39" s="73" t="s">
        <v>214</v>
      </c>
      <c r="C39" s="72">
        <f>D39+E39</f>
        <v>200000</v>
      </c>
      <c r="D39" s="84"/>
      <c r="E39" s="72">
        <v>200000</v>
      </c>
    </row>
    <row r="40" spans="1:5" ht="15" customHeight="1">
      <c r="A40" s="97" t="s">
        <v>215</v>
      </c>
      <c r="B40" s="73" t="s">
        <v>68</v>
      </c>
      <c r="C40" s="72">
        <f>C41</f>
        <v>6472400</v>
      </c>
      <c r="D40" s="84">
        <f>D41</f>
        <v>0</v>
      </c>
      <c r="E40" s="72">
        <f>E41</f>
        <v>6472400</v>
      </c>
    </row>
    <row r="41" spans="1:5" ht="15" customHeight="1">
      <c r="A41" s="97" t="s">
        <v>216</v>
      </c>
      <c r="B41" s="73" t="s">
        <v>217</v>
      </c>
      <c r="C41" s="72">
        <f>SUM(C42:C44)</f>
        <v>6472400</v>
      </c>
      <c r="D41" s="84">
        <f>SUM(D42:D44)</f>
        <v>0</v>
      </c>
      <c r="E41" s="72">
        <f>SUM(E42:E44)</f>
        <v>6472400</v>
      </c>
    </row>
    <row r="42" spans="1:5" ht="15" customHeight="1">
      <c r="A42" s="97" t="s">
        <v>359</v>
      </c>
      <c r="B42" s="73" t="s">
        <v>356</v>
      </c>
      <c r="C42" s="72">
        <f>D42+E42</f>
        <v>440400</v>
      </c>
      <c r="D42" s="84"/>
      <c r="E42" s="72">
        <v>440400</v>
      </c>
    </row>
    <row r="43" spans="1:5" ht="15" customHeight="1">
      <c r="A43" s="97" t="s">
        <v>360</v>
      </c>
      <c r="B43" s="73" t="s">
        <v>357</v>
      </c>
      <c r="C43" s="72">
        <f>D43+E43</f>
        <v>50000</v>
      </c>
      <c r="D43" s="84"/>
      <c r="E43" s="72">
        <v>50000</v>
      </c>
    </row>
    <row r="44" spans="1:5" ht="15" customHeight="1">
      <c r="A44" s="97" t="s">
        <v>361</v>
      </c>
      <c r="B44" s="73" t="s">
        <v>358</v>
      </c>
      <c r="C44" s="72">
        <f>D44+E44</f>
        <v>5982000</v>
      </c>
      <c r="D44" s="84"/>
      <c r="E44" s="72">
        <v>5982000</v>
      </c>
    </row>
    <row r="45" spans="1:5" ht="15" customHeight="1">
      <c r="A45" s="97" t="s">
        <v>218</v>
      </c>
      <c r="B45" s="73" t="s">
        <v>161</v>
      </c>
      <c r="C45" s="72">
        <f>C46+C48</f>
        <v>2894236</v>
      </c>
      <c r="D45" s="72">
        <f>D46+D48</f>
        <v>963536</v>
      </c>
      <c r="E45" s="72">
        <f>E46+E48</f>
        <v>1930700</v>
      </c>
    </row>
    <row r="46" spans="1:5" ht="15" customHeight="1">
      <c r="A46" s="97" t="s">
        <v>219</v>
      </c>
      <c r="B46" s="73" t="s">
        <v>362</v>
      </c>
      <c r="C46" s="72">
        <f>C47</f>
        <v>2646636</v>
      </c>
      <c r="D46" s="72">
        <f>D47</f>
        <v>963536</v>
      </c>
      <c r="E46" s="72">
        <f>E47</f>
        <v>1683100</v>
      </c>
    </row>
    <row r="47" spans="1:5" ht="15" customHeight="1">
      <c r="A47" s="97" t="s">
        <v>220</v>
      </c>
      <c r="B47" s="73" t="s">
        <v>221</v>
      </c>
      <c r="C47" s="72">
        <f>D47+E47</f>
        <v>2646636</v>
      </c>
      <c r="D47" s="84">
        <v>963536</v>
      </c>
      <c r="E47" s="72">
        <v>1683100</v>
      </c>
    </row>
    <row r="48" spans="1:5" ht="15" customHeight="1">
      <c r="A48" s="97" t="s">
        <v>222</v>
      </c>
      <c r="B48" s="73" t="s">
        <v>223</v>
      </c>
      <c r="C48" s="72">
        <f>C49</f>
        <v>247600</v>
      </c>
      <c r="D48" s="72">
        <f>D49</f>
        <v>0</v>
      </c>
      <c r="E48" s="72">
        <f>E49</f>
        <v>247600</v>
      </c>
    </row>
    <row r="49" spans="1:5" ht="15" customHeight="1">
      <c r="A49" s="97" t="s">
        <v>224</v>
      </c>
      <c r="B49" s="73" t="s">
        <v>225</v>
      </c>
      <c r="C49" s="72">
        <f>D49+E49</f>
        <v>247600</v>
      </c>
      <c r="D49" s="84"/>
      <c r="E49" s="72">
        <v>247600</v>
      </c>
    </row>
    <row r="50" spans="1:5" ht="15" customHeight="1">
      <c r="A50" s="97" t="s">
        <v>120</v>
      </c>
      <c r="B50" s="73" t="s">
        <v>71</v>
      </c>
      <c r="C50" s="72">
        <f>C51+C53+C56+C62+C69+C71+C74+C79+C81+C83+C85+C87</f>
        <v>15638702</v>
      </c>
      <c r="D50" s="72">
        <f>D51+D53+D56+D62+D69+D71+D74+D79+D81+D83+D85+D87</f>
        <v>3351130</v>
      </c>
      <c r="E50" s="72">
        <f>E51+E53+E56+E62+E69+E71+E74+E79+E81+E83+E85+E87</f>
        <v>12287572</v>
      </c>
    </row>
    <row r="51" spans="1:5" ht="15" customHeight="1">
      <c r="A51" s="97" t="s">
        <v>226</v>
      </c>
      <c r="B51" s="73" t="s">
        <v>227</v>
      </c>
      <c r="C51" s="72">
        <f>SUM(C52:C52)</f>
        <v>3658946</v>
      </c>
      <c r="D51" s="84">
        <f>SUM(D52:D52)</f>
        <v>1558946</v>
      </c>
      <c r="E51" s="72">
        <f>SUM(E52:E52)</f>
        <v>2100000</v>
      </c>
    </row>
    <row r="52" spans="1:5" ht="15" customHeight="1">
      <c r="A52" s="97" t="s">
        <v>228</v>
      </c>
      <c r="B52" s="73" t="s">
        <v>229</v>
      </c>
      <c r="C52" s="72">
        <f>D52+E52</f>
        <v>3658946</v>
      </c>
      <c r="D52" s="84">
        <v>1558946</v>
      </c>
      <c r="E52" s="72">
        <v>2100000</v>
      </c>
    </row>
    <row r="53" spans="1:5" ht="15" customHeight="1">
      <c r="A53" s="97" t="s">
        <v>230</v>
      </c>
      <c r="B53" s="73" t="s">
        <v>231</v>
      </c>
      <c r="C53" s="72">
        <f>SUM(C54:C55)</f>
        <v>2895000</v>
      </c>
      <c r="D53" s="84">
        <f>SUM(D54:D55)</f>
        <v>0</v>
      </c>
      <c r="E53" s="72">
        <f>SUM(E54:E55)</f>
        <v>2895000</v>
      </c>
    </row>
    <row r="54" spans="1:5" ht="15" customHeight="1">
      <c r="A54" s="97" t="s">
        <v>232</v>
      </c>
      <c r="B54" s="73" t="s">
        <v>233</v>
      </c>
      <c r="C54" s="72">
        <f>D54+E54</f>
        <v>1555000</v>
      </c>
      <c r="D54" s="84"/>
      <c r="E54" s="72">
        <v>1555000</v>
      </c>
    </row>
    <row r="55" spans="1:5" ht="15" customHeight="1">
      <c r="A55" s="97" t="s">
        <v>234</v>
      </c>
      <c r="B55" s="73" t="s">
        <v>235</v>
      </c>
      <c r="C55" s="72">
        <f>D55+E55</f>
        <v>1340000</v>
      </c>
      <c r="D55" s="84"/>
      <c r="E55" s="72">
        <v>1340000</v>
      </c>
    </row>
    <row r="56" spans="1:5" ht="15" customHeight="1">
      <c r="A56" s="97" t="s">
        <v>121</v>
      </c>
      <c r="B56" s="73" t="s">
        <v>122</v>
      </c>
      <c r="C56" s="72">
        <f>SUM(C57:C61)</f>
        <v>1792184</v>
      </c>
      <c r="D56" s="72">
        <f>SUM(D57:D61)</f>
        <v>1792184</v>
      </c>
      <c r="E56" s="72">
        <f>SUM(E57:E61)</f>
        <v>0</v>
      </c>
    </row>
    <row r="57" spans="1:5" ht="15" customHeight="1">
      <c r="A57" s="97" t="s">
        <v>236</v>
      </c>
      <c r="B57" s="73" t="s">
        <v>363</v>
      </c>
      <c r="C57" s="72">
        <f>D57+E57</f>
        <v>50000</v>
      </c>
      <c r="D57" s="84">
        <v>50000</v>
      </c>
      <c r="E57" s="72"/>
    </row>
    <row r="58" spans="1:5" ht="15" customHeight="1">
      <c r="A58" s="97" t="s">
        <v>237</v>
      </c>
      <c r="B58" s="73" t="s">
        <v>364</v>
      </c>
      <c r="C58" s="72">
        <f>D58+E58</f>
        <v>50000</v>
      </c>
      <c r="D58" s="84">
        <v>50000</v>
      </c>
      <c r="E58" s="72"/>
    </row>
    <row r="59" spans="1:5" ht="15" customHeight="1">
      <c r="A59" s="97" t="s">
        <v>123</v>
      </c>
      <c r="B59" s="73" t="s">
        <v>365</v>
      </c>
      <c r="C59" s="72">
        <f>D59+E59</f>
        <v>956953</v>
      </c>
      <c r="D59" s="84">
        <v>956953</v>
      </c>
      <c r="E59" s="72"/>
    </row>
    <row r="60" spans="1:5" ht="15" customHeight="1">
      <c r="A60" s="97" t="s">
        <v>124</v>
      </c>
      <c r="B60" s="73" t="s">
        <v>366</v>
      </c>
      <c r="C60" s="72">
        <f>D60+E60</f>
        <v>382781</v>
      </c>
      <c r="D60" s="84">
        <v>382781</v>
      </c>
      <c r="E60" s="72"/>
    </row>
    <row r="61" spans="1:5" ht="15" customHeight="1">
      <c r="A61" s="97" t="s">
        <v>368</v>
      </c>
      <c r="B61" s="73" t="s">
        <v>367</v>
      </c>
      <c r="C61" s="72">
        <f>D61+E61</f>
        <v>352450</v>
      </c>
      <c r="D61" s="84">
        <v>352450</v>
      </c>
      <c r="E61" s="72"/>
    </row>
    <row r="62" spans="1:5" ht="15" customHeight="1">
      <c r="A62" s="97" t="s">
        <v>238</v>
      </c>
      <c r="B62" s="73" t="s">
        <v>239</v>
      </c>
      <c r="C62" s="72">
        <f>SUM(C63:C68)</f>
        <v>2027700</v>
      </c>
      <c r="D62" s="84">
        <f>SUM(D63:D68)</f>
        <v>0</v>
      </c>
      <c r="E62" s="72">
        <f>SUM(E63:E68)</f>
        <v>2027700</v>
      </c>
    </row>
    <row r="63" spans="1:5" ht="15" customHeight="1">
      <c r="A63" s="97" t="s">
        <v>336</v>
      </c>
      <c r="B63" s="73" t="s">
        <v>337</v>
      </c>
      <c r="C63" s="72">
        <f aca="true" t="shared" si="1" ref="C63:C68">D63+E63</f>
        <v>70000</v>
      </c>
      <c r="D63" s="84"/>
      <c r="E63" s="72">
        <v>70000</v>
      </c>
    </row>
    <row r="64" spans="1:5" ht="15" customHeight="1">
      <c r="A64" s="97" t="s">
        <v>240</v>
      </c>
      <c r="B64" s="73" t="s">
        <v>241</v>
      </c>
      <c r="C64" s="72">
        <f t="shared" si="1"/>
        <v>390000</v>
      </c>
      <c r="D64" s="84"/>
      <c r="E64" s="72">
        <v>390000</v>
      </c>
    </row>
    <row r="65" spans="1:5" ht="15" customHeight="1">
      <c r="A65" s="97" t="s">
        <v>242</v>
      </c>
      <c r="B65" s="73" t="s">
        <v>243</v>
      </c>
      <c r="C65" s="72">
        <f t="shared" si="1"/>
        <v>900000</v>
      </c>
      <c r="D65" s="84"/>
      <c r="E65" s="72">
        <v>900000</v>
      </c>
    </row>
    <row r="66" spans="1:5" ht="15" customHeight="1">
      <c r="A66" s="97" t="s">
        <v>244</v>
      </c>
      <c r="B66" s="73" t="s">
        <v>245</v>
      </c>
      <c r="C66" s="72">
        <f t="shared" si="1"/>
        <v>287700</v>
      </c>
      <c r="D66" s="84"/>
      <c r="E66" s="72">
        <v>287700</v>
      </c>
    </row>
    <row r="67" spans="1:5" ht="15" customHeight="1">
      <c r="A67" s="97" t="s">
        <v>338</v>
      </c>
      <c r="B67" s="73" t="s">
        <v>339</v>
      </c>
      <c r="C67" s="72">
        <f t="shared" si="1"/>
        <v>230000</v>
      </c>
      <c r="D67" s="84"/>
      <c r="E67" s="72">
        <v>230000</v>
      </c>
    </row>
    <row r="68" spans="1:5" ht="15" customHeight="1">
      <c r="A68" s="97" t="s">
        <v>246</v>
      </c>
      <c r="B68" s="73" t="s">
        <v>247</v>
      </c>
      <c r="C68" s="72">
        <f t="shared" si="1"/>
        <v>150000</v>
      </c>
      <c r="D68" s="84"/>
      <c r="E68" s="72">
        <v>150000</v>
      </c>
    </row>
    <row r="69" spans="1:5" ht="15" customHeight="1">
      <c r="A69" s="97" t="s">
        <v>248</v>
      </c>
      <c r="B69" s="73" t="s">
        <v>249</v>
      </c>
      <c r="C69" s="72">
        <f>C70</f>
        <v>800000</v>
      </c>
      <c r="D69" s="84">
        <f>D70</f>
        <v>0</v>
      </c>
      <c r="E69" s="72">
        <f>E70</f>
        <v>800000</v>
      </c>
    </row>
    <row r="70" spans="1:5" ht="15" customHeight="1">
      <c r="A70" s="97" t="s">
        <v>370</v>
      </c>
      <c r="B70" s="73" t="s">
        <v>369</v>
      </c>
      <c r="C70" s="72">
        <f>D70+E70</f>
        <v>800000</v>
      </c>
      <c r="D70" s="84"/>
      <c r="E70" s="72">
        <v>800000</v>
      </c>
    </row>
    <row r="71" spans="1:5" ht="15" customHeight="1">
      <c r="A71" s="97" t="s">
        <v>250</v>
      </c>
      <c r="B71" s="73" t="s">
        <v>251</v>
      </c>
      <c r="C71" s="72">
        <f>C72+C73</f>
        <v>1250700</v>
      </c>
      <c r="D71" s="84">
        <f>D72+D73</f>
        <v>0</v>
      </c>
      <c r="E71" s="72">
        <f>E72+E73</f>
        <v>1250700</v>
      </c>
    </row>
    <row r="72" spans="1:5" ht="15" customHeight="1">
      <c r="A72" s="97" t="s">
        <v>252</v>
      </c>
      <c r="B72" s="73" t="s">
        <v>253</v>
      </c>
      <c r="C72" s="72">
        <f>D72+E72</f>
        <v>12000</v>
      </c>
      <c r="D72" s="84"/>
      <c r="E72" s="72">
        <v>12000</v>
      </c>
    </row>
    <row r="73" spans="1:5" ht="15" customHeight="1">
      <c r="A73" s="97" t="s">
        <v>254</v>
      </c>
      <c r="B73" s="73" t="s">
        <v>255</v>
      </c>
      <c r="C73" s="72">
        <f>D73+E73</f>
        <v>1238700</v>
      </c>
      <c r="D73" s="84"/>
      <c r="E73" s="72">
        <v>1238700</v>
      </c>
    </row>
    <row r="74" spans="1:5" ht="15" customHeight="1">
      <c r="A74" s="97" t="s">
        <v>256</v>
      </c>
      <c r="B74" s="73" t="s">
        <v>257</v>
      </c>
      <c r="C74" s="72">
        <f>C78+C75+C76+C77</f>
        <v>691520</v>
      </c>
      <c r="D74" s="84">
        <f>D78+D75+D76+D77</f>
        <v>0</v>
      </c>
      <c r="E74" s="72">
        <f>E78+E75+E76+E77</f>
        <v>691520</v>
      </c>
    </row>
    <row r="75" spans="1:5" ht="15" customHeight="1">
      <c r="A75" s="97" t="s">
        <v>340</v>
      </c>
      <c r="B75" s="73" t="s">
        <v>341</v>
      </c>
      <c r="C75" s="72">
        <f>D75+E75</f>
        <v>18000</v>
      </c>
      <c r="D75" s="84"/>
      <c r="E75" s="72">
        <v>18000</v>
      </c>
    </row>
    <row r="76" spans="1:5" ht="15" customHeight="1">
      <c r="A76" s="97" t="s">
        <v>342</v>
      </c>
      <c r="B76" s="73" t="s">
        <v>343</v>
      </c>
      <c r="C76" s="72">
        <f>D76+E76</f>
        <v>10000</v>
      </c>
      <c r="D76" s="84"/>
      <c r="E76" s="72">
        <v>10000</v>
      </c>
    </row>
    <row r="77" spans="1:5" ht="15" customHeight="1">
      <c r="A77" s="97" t="s">
        <v>344</v>
      </c>
      <c r="B77" s="73" t="s">
        <v>345</v>
      </c>
      <c r="C77" s="72">
        <f>D77+E77</f>
        <v>380000</v>
      </c>
      <c r="D77" s="84"/>
      <c r="E77" s="72">
        <v>380000</v>
      </c>
    </row>
    <row r="78" spans="1:5" ht="15" customHeight="1">
      <c r="A78" s="97" t="s">
        <v>258</v>
      </c>
      <c r="B78" s="73" t="s">
        <v>259</v>
      </c>
      <c r="C78" s="72">
        <f>D78+E78</f>
        <v>283520</v>
      </c>
      <c r="D78" s="84"/>
      <c r="E78" s="72">
        <v>283520</v>
      </c>
    </row>
    <row r="79" spans="1:5" ht="15" customHeight="1">
      <c r="A79" s="97" t="s">
        <v>260</v>
      </c>
      <c r="B79" s="73" t="s">
        <v>261</v>
      </c>
      <c r="C79" s="72">
        <f>C80</f>
        <v>700000</v>
      </c>
      <c r="D79" s="84">
        <f>D80</f>
        <v>0</v>
      </c>
      <c r="E79" s="72">
        <f>E80</f>
        <v>700000</v>
      </c>
    </row>
    <row r="80" spans="1:5" ht="15" customHeight="1">
      <c r="A80" s="97" t="s">
        <v>262</v>
      </c>
      <c r="B80" s="73" t="s">
        <v>263</v>
      </c>
      <c r="C80" s="72">
        <f>D80+E80</f>
        <v>700000</v>
      </c>
      <c r="D80" s="84"/>
      <c r="E80" s="72">
        <v>700000</v>
      </c>
    </row>
    <row r="81" spans="1:5" ht="15" customHeight="1">
      <c r="A81" s="97" t="s">
        <v>264</v>
      </c>
      <c r="B81" s="73" t="s">
        <v>265</v>
      </c>
      <c r="C81" s="72">
        <f>C82</f>
        <v>300000</v>
      </c>
      <c r="D81" s="84">
        <f>D82</f>
        <v>0</v>
      </c>
      <c r="E81" s="72">
        <f>E82</f>
        <v>300000</v>
      </c>
    </row>
    <row r="82" spans="1:5" ht="15" customHeight="1">
      <c r="A82" s="97" t="s">
        <v>266</v>
      </c>
      <c r="B82" s="73" t="s">
        <v>267</v>
      </c>
      <c r="C82" s="72">
        <f>D82+E82</f>
        <v>300000</v>
      </c>
      <c r="D82" s="84"/>
      <c r="E82" s="72">
        <v>300000</v>
      </c>
    </row>
    <row r="83" spans="1:5" ht="15" customHeight="1">
      <c r="A83" s="97" t="s">
        <v>268</v>
      </c>
      <c r="B83" s="73" t="s">
        <v>269</v>
      </c>
      <c r="C83" s="72">
        <f>C84</f>
        <v>62100</v>
      </c>
      <c r="D83" s="84">
        <f>D84</f>
        <v>0</v>
      </c>
      <c r="E83" s="72">
        <f>E84</f>
        <v>62100</v>
      </c>
    </row>
    <row r="84" spans="1:5" ht="15" customHeight="1">
      <c r="A84" s="97" t="s">
        <v>270</v>
      </c>
      <c r="B84" s="73" t="s">
        <v>271</v>
      </c>
      <c r="C84" s="72">
        <f>D84+E84</f>
        <v>62100</v>
      </c>
      <c r="D84" s="84"/>
      <c r="E84" s="72">
        <v>62100</v>
      </c>
    </row>
    <row r="85" spans="1:5" ht="15" customHeight="1">
      <c r="A85" s="97" t="s">
        <v>272</v>
      </c>
      <c r="B85" s="73" t="s">
        <v>273</v>
      </c>
      <c r="C85" s="72">
        <f>C86</f>
        <v>1330552</v>
      </c>
      <c r="D85" s="84">
        <f>D86</f>
        <v>0</v>
      </c>
      <c r="E85" s="72">
        <f>E86</f>
        <v>1330552</v>
      </c>
    </row>
    <row r="86" spans="1:5" ht="15" customHeight="1">
      <c r="A86" s="97" t="s">
        <v>274</v>
      </c>
      <c r="B86" s="73" t="s">
        <v>275</v>
      </c>
      <c r="C86" s="72">
        <f>D86+E86</f>
        <v>1330552</v>
      </c>
      <c r="D86" s="84"/>
      <c r="E86" s="72">
        <v>1330552</v>
      </c>
    </row>
    <row r="87" spans="1:5" ht="15" customHeight="1">
      <c r="A87" s="97" t="s">
        <v>373</v>
      </c>
      <c r="B87" s="73" t="s">
        <v>371</v>
      </c>
      <c r="C87" s="72">
        <f>C88</f>
        <v>130000</v>
      </c>
      <c r="D87" s="84"/>
      <c r="E87" s="72">
        <f>E88</f>
        <v>130000</v>
      </c>
    </row>
    <row r="88" spans="1:5" ht="15" customHeight="1">
      <c r="A88" s="97" t="s">
        <v>374</v>
      </c>
      <c r="B88" s="73" t="s">
        <v>372</v>
      </c>
      <c r="C88" s="72">
        <f>D88+E88</f>
        <v>130000</v>
      </c>
      <c r="D88" s="84"/>
      <c r="E88" s="72">
        <v>130000</v>
      </c>
    </row>
    <row r="89" spans="1:5" ht="15" customHeight="1">
      <c r="A89" s="97" t="s">
        <v>125</v>
      </c>
      <c r="B89" s="73" t="s">
        <v>163</v>
      </c>
      <c r="C89" s="72">
        <f>C90+C92+C94+C96+C100</f>
        <v>4454876</v>
      </c>
      <c r="D89" s="72">
        <f>D90+D92+D94+D96+D100</f>
        <v>834876</v>
      </c>
      <c r="E89" s="72">
        <f>E90+E92+E94+E96+E100</f>
        <v>3620000</v>
      </c>
    </row>
    <row r="90" spans="1:5" ht="15" customHeight="1">
      <c r="A90" s="97" t="s">
        <v>276</v>
      </c>
      <c r="B90" s="73" t="s">
        <v>375</v>
      </c>
      <c r="C90" s="72">
        <f>C91</f>
        <v>160000</v>
      </c>
      <c r="D90" s="84">
        <f>D91</f>
        <v>0</v>
      </c>
      <c r="E90" s="72">
        <f>E91</f>
        <v>160000</v>
      </c>
    </row>
    <row r="91" spans="1:5" ht="15" customHeight="1">
      <c r="A91" s="97" t="s">
        <v>277</v>
      </c>
      <c r="B91" s="73" t="s">
        <v>376</v>
      </c>
      <c r="C91" s="72">
        <f>D91+E91</f>
        <v>160000</v>
      </c>
      <c r="D91" s="84"/>
      <c r="E91" s="72">
        <v>160000</v>
      </c>
    </row>
    <row r="92" spans="1:5" ht="15" customHeight="1">
      <c r="A92" s="97" t="s">
        <v>278</v>
      </c>
      <c r="B92" s="73" t="s">
        <v>279</v>
      </c>
      <c r="C92" s="72">
        <f>C93</f>
        <v>3000000</v>
      </c>
      <c r="D92" s="84">
        <f>D93</f>
        <v>0</v>
      </c>
      <c r="E92" s="72">
        <f>E93</f>
        <v>3000000</v>
      </c>
    </row>
    <row r="93" spans="1:5" ht="15" customHeight="1">
      <c r="A93" s="97" t="s">
        <v>377</v>
      </c>
      <c r="B93" s="73" t="s">
        <v>280</v>
      </c>
      <c r="C93" s="72">
        <f>D93+E93</f>
        <v>3000000</v>
      </c>
      <c r="D93" s="84"/>
      <c r="E93" s="72">
        <v>3000000</v>
      </c>
    </row>
    <row r="94" spans="1:5" ht="15" customHeight="1">
      <c r="A94" s="97" t="s">
        <v>281</v>
      </c>
      <c r="B94" s="73" t="s">
        <v>282</v>
      </c>
      <c r="C94" s="72">
        <f>C95</f>
        <v>200000</v>
      </c>
      <c r="D94" s="84">
        <f>D95</f>
        <v>0</v>
      </c>
      <c r="E94" s="72">
        <f>E95</f>
        <v>200000</v>
      </c>
    </row>
    <row r="95" spans="1:5" ht="15" customHeight="1">
      <c r="A95" s="97" t="s">
        <v>346</v>
      </c>
      <c r="B95" s="73" t="s">
        <v>283</v>
      </c>
      <c r="C95" s="72">
        <f>D95+E95</f>
        <v>200000</v>
      </c>
      <c r="D95" s="84"/>
      <c r="E95" s="72">
        <v>200000</v>
      </c>
    </row>
    <row r="96" spans="1:5" ht="15" customHeight="1">
      <c r="A96" s="97" t="s">
        <v>126</v>
      </c>
      <c r="B96" s="73" t="s">
        <v>127</v>
      </c>
      <c r="C96" s="72">
        <f>C97+C98+C99</f>
        <v>834876</v>
      </c>
      <c r="D96" s="72">
        <f>D97+D98+D99</f>
        <v>834876</v>
      </c>
      <c r="E96" s="72">
        <f>E97+E98+E99</f>
        <v>0</v>
      </c>
    </row>
    <row r="97" spans="1:5" ht="15" customHeight="1">
      <c r="A97" s="97" t="s">
        <v>128</v>
      </c>
      <c r="B97" s="73" t="s">
        <v>129</v>
      </c>
      <c r="C97" s="72">
        <f>D97+E97</f>
        <v>395840</v>
      </c>
      <c r="D97" s="84">
        <v>395840</v>
      </c>
      <c r="E97" s="72"/>
    </row>
    <row r="98" spans="1:5" ht="15" customHeight="1">
      <c r="A98" s="97" t="s">
        <v>284</v>
      </c>
      <c r="B98" s="73" t="s">
        <v>285</v>
      </c>
      <c r="C98" s="72">
        <f>D98+E98</f>
        <v>332636</v>
      </c>
      <c r="D98" s="84">
        <v>332636</v>
      </c>
      <c r="E98" s="72"/>
    </row>
    <row r="99" spans="1:5" ht="15" customHeight="1">
      <c r="A99" s="97" t="s">
        <v>286</v>
      </c>
      <c r="B99" s="73" t="s">
        <v>287</v>
      </c>
      <c r="C99" s="72">
        <f>D99+E99</f>
        <v>106400</v>
      </c>
      <c r="D99" s="84">
        <v>106400</v>
      </c>
      <c r="E99" s="72"/>
    </row>
    <row r="100" spans="1:5" ht="15" customHeight="1">
      <c r="A100" s="97" t="s">
        <v>288</v>
      </c>
      <c r="B100" s="73" t="s">
        <v>289</v>
      </c>
      <c r="C100" s="72">
        <f>C101</f>
        <v>260000</v>
      </c>
      <c r="D100" s="84">
        <f>D101</f>
        <v>0</v>
      </c>
      <c r="E100" s="72">
        <f>E101</f>
        <v>260000</v>
      </c>
    </row>
    <row r="101" spans="1:5" ht="15" customHeight="1">
      <c r="A101" s="97" t="s">
        <v>290</v>
      </c>
      <c r="B101" s="73" t="s">
        <v>291</v>
      </c>
      <c r="C101" s="72">
        <f>D101+E101</f>
        <v>260000</v>
      </c>
      <c r="D101" s="84"/>
      <c r="E101" s="72">
        <v>260000</v>
      </c>
    </row>
    <row r="102" spans="1:5" ht="15" customHeight="1">
      <c r="A102" s="97" t="s">
        <v>292</v>
      </c>
      <c r="B102" s="73" t="s">
        <v>72</v>
      </c>
      <c r="C102" s="72">
        <f aca="true" t="shared" si="2" ref="C102:E103">C103</f>
        <v>300000</v>
      </c>
      <c r="D102" s="84">
        <f t="shared" si="2"/>
        <v>0</v>
      </c>
      <c r="E102" s="72">
        <f t="shared" si="2"/>
        <v>300000</v>
      </c>
    </row>
    <row r="103" spans="1:5" ht="15" customHeight="1">
      <c r="A103" s="97" t="s">
        <v>293</v>
      </c>
      <c r="B103" s="73" t="s">
        <v>294</v>
      </c>
      <c r="C103" s="72">
        <f t="shared" si="2"/>
        <v>300000</v>
      </c>
      <c r="D103" s="84">
        <f t="shared" si="2"/>
        <v>0</v>
      </c>
      <c r="E103" s="72">
        <f t="shared" si="2"/>
        <v>300000</v>
      </c>
    </row>
    <row r="104" spans="1:5" ht="15" customHeight="1">
      <c r="A104" s="97" t="s">
        <v>295</v>
      </c>
      <c r="B104" s="73" t="s">
        <v>296</v>
      </c>
      <c r="C104" s="72">
        <f>D104+E104</f>
        <v>300000</v>
      </c>
      <c r="D104" s="84"/>
      <c r="E104" s="72">
        <v>300000</v>
      </c>
    </row>
    <row r="105" spans="1:5" ht="15" customHeight="1">
      <c r="A105" s="97" t="s">
        <v>297</v>
      </c>
      <c r="B105" s="73" t="s">
        <v>62</v>
      </c>
      <c r="C105" s="72">
        <f>C106+C109+C111+C113</f>
        <v>50072848.13</v>
      </c>
      <c r="D105" s="84">
        <f>D106+D109+D111+D113</f>
        <v>2790288</v>
      </c>
      <c r="E105" s="72">
        <f>E106+E109+E111+E113</f>
        <v>47282560.13</v>
      </c>
    </row>
    <row r="106" spans="1:5" ht="15" customHeight="1">
      <c r="A106" s="97" t="s">
        <v>298</v>
      </c>
      <c r="B106" s="73" t="s">
        <v>299</v>
      </c>
      <c r="C106" s="72">
        <f>C107+C108</f>
        <v>19261955.76</v>
      </c>
      <c r="D106" s="84">
        <f>D107+D108</f>
        <v>1462971</v>
      </c>
      <c r="E106" s="72">
        <f>E107+E108</f>
        <v>17798984.76</v>
      </c>
    </row>
    <row r="107" spans="1:5" ht="15" customHeight="1">
      <c r="A107" s="97" t="s">
        <v>300</v>
      </c>
      <c r="B107" s="73" t="s">
        <v>301</v>
      </c>
      <c r="C107" s="72">
        <f>D107+E107</f>
        <v>300000</v>
      </c>
      <c r="D107" s="84">
        <v>0</v>
      </c>
      <c r="E107" s="72">
        <v>300000</v>
      </c>
    </row>
    <row r="108" spans="1:5" ht="15" customHeight="1">
      <c r="A108" s="97" t="s">
        <v>302</v>
      </c>
      <c r="B108" s="73" t="s">
        <v>303</v>
      </c>
      <c r="C108" s="72">
        <f>D108+E108</f>
        <v>18961955.76</v>
      </c>
      <c r="D108" s="84">
        <v>1462971</v>
      </c>
      <c r="E108" s="72">
        <v>17498984.76</v>
      </c>
    </row>
    <row r="109" spans="1:5" ht="15" customHeight="1">
      <c r="A109" s="97" t="s">
        <v>304</v>
      </c>
      <c r="B109" s="73" t="s">
        <v>305</v>
      </c>
      <c r="C109" s="72">
        <f>C110</f>
        <v>7291220</v>
      </c>
      <c r="D109" s="84">
        <f>D110</f>
        <v>0</v>
      </c>
      <c r="E109" s="72">
        <f>E110</f>
        <v>7291220</v>
      </c>
    </row>
    <row r="110" spans="1:5" ht="15" customHeight="1">
      <c r="A110" s="97" t="s">
        <v>347</v>
      </c>
      <c r="B110" s="73" t="s">
        <v>306</v>
      </c>
      <c r="C110" s="72">
        <f>D110+E110</f>
        <v>7291220</v>
      </c>
      <c r="D110" s="84"/>
      <c r="E110" s="72">
        <v>7291220</v>
      </c>
    </row>
    <row r="111" spans="1:5" ht="15" customHeight="1">
      <c r="A111" s="97" t="s">
        <v>307</v>
      </c>
      <c r="B111" s="73" t="s">
        <v>308</v>
      </c>
      <c r="C111" s="72">
        <f>C112</f>
        <v>22779672.37</v>
      </c>
      <c r="D111" s="84">
        <f>D112</f>
        <v>1327317</v>
      </c>
      <c r="E111" s="72">
        <f>E112</f>
        <v>21452355.37</v>
      </c>
    </row>
    <row r="112" spans="1:5" ht="15" customHeight="1">
      <c r="A112" s="97" t="s">
        <v>309</v>
      </c>
      <c r="B112" s="73" t="s">
        <v>310</v>
      </c>
      <c r="C112" s="72">
        <f>D112+E112</f>
        <v>22779672.37</v>
      </c>
      <c r="D112" s="84">
        <v>1327317</v>
      </c>
      <c r="E112" s="72">
        <v>21452355.37</v>
      </c>
    </row>
    <row r="113" spans="1:5" ht="15" customHeight="1">
      <c r="A113" s="97" t="s">
        <v>311</v>
      </c>
      <c r="B113" s="73" t="s">
        <v>312</v>
      </c>
      <c r="C113" s="72">
        <f>C114</f>
        <v>740000</v>
      </c>
      <c r="D113" s="84">
        <f>D114</f>
        <v>0</v>
      </c>
      <c r="E113" s="72">
        <f>E114</f>
        <v>740000</v>
      </c>
    </row>
    <row r="114" spans="1:5" ht="15" customHeight="1">
      <c r="A114" s="97" t="s">
        <v>379</v>
      </c>
      <c r="B114" s="73" t="s">
        <v>378</v>
      </c>
      <c r="C114" s="72">
        <f>D114+E114</f>
        <v>740000</v>
      </c>
      <c r="D114" s="84"/>
      <c r="E114" s="72">
        <v>740000</v>
      </c>
    </row>
    <row r="115" spans="1:5" ht="15" customHeight="1">
      <c r="A115" s="97" t="s">
        <v>313</v>
      </c>
      <c r="B115" s="73" t="s">
        <v>73</v>
      </c>
      <c r="C115" s="72">
        <f>C116+C118</f>
        <v>230000</v>
      </c>
      <c r="D115" s="84">
        <f>D116+D118</f>
        <v>0</v>
      </c>
      <c r="E115" s="72">
        <f>E116+E118</f>
        <v>230000</v>
      </c>
    </row>
    <row r="116" spans="1:5" ht="15" customHeight="1">
      <c r="A116" s="97" t="s">
        <v>314</v>
      </c>
      <c r="B116" s="73" t="s">
        <v>315</v>
      </c>
      <c r="C116" s="72">
        <f>C117</f>
        <v>30000</v>
      </c>
      <c r="D116" s="72">
        <f>D117</f>
        <v>0</v>
      </c>
      <c r="E116" s="72">
        <f>E117</f>
        <v>30000</v>
      </c>
    </row>
    <row r="117" spans="1:5" ht="15" customHeight="1">
      <c r="A117" s="97" t="s">
        <v>316</v>
      </c>
      <c r="B117" s="73" t="s">
        <v>317</v>
      </c>
      <c r="C117" s="72">
        <f>D117+E117</f>
        <v>30000</v>
      </c>
      <c r="D117" s="84"/>
      <c r="E117" s="72">
        <v>30000</v>
      </c>
    </row>
    <row r="118" spans="1:5" ht="15" customHeight="1">
      <c r="A118" s="97" t="s">
        <v>348</v>
      </c>
      <c r="B118" s="73" t="s">
        <v>349</v>
      </c>
      <c r="C118" s="72">
        <f>C119</f>
        <v>200000</v>
      </c>
      <c r="D118" s="84">
        <f>D119</f>
        <v>0</v>
      </c>
      <c r="E118" s="72">
        <f>E119</f>
        <v>200000</v>
      </c>
    </row>
    <row r="119" spans="1:5" ht="15" customHeight="1">
      <c r="A119" s="97" t="s">
        <v>350</v>
      </c>
      <c r="B119" s="73" t="s">
        <v>351</v>
      </c>
      <c r="C119" s="72">
        <f>D119+E119</f>
        <v>200000</v>
      </c>
      <c r="D119" s="84"/>
      <c r="E119" s="72">
        <v>200000</v>
      </c>
    </row>
    <row r="120" spans="1:5" ht="15" customHeight="1">
      <c r="A120" s="97" t="s">
        <v>380</v>
      </c>
      <c r="B120" s="73" t="s">
        <v>74</v>
      </c>
      <c r="C120" s="72">
        <f aca="true" t="shared" si="3" ref="C120:E121">C121</f>
        <v>4200000</v>
      </c>
      <c r="D120" s="84">
        <f t="shared" si="3"/>
        <v>0</v>
      </c>
      <c r="E120" s="72">
        <f t="shared" si="3"/>
        <v>4200000</v>
      </c>
    </row>
    <row r="121" spans="1:5" ht="15" customHeight="1">
      <c r="A121" s="97" t="s">
        <v>384</v>
      </c>
      <c r="B121" s="73" t="s">
        <v>381</v>
      </c>
      <c r="C121" s="72">
        <f t="shared" si="3"/>
        <v>4200000</v>
      </c>
      <c r="D121" s="84">
        <f t="shared" si="3"/>
        <v>0</v>
      </c>
      <c r="E121" s="72">
        <f t="shared" si="3"/>
        <v>4200000</v>
      </c>
    </row>
    <row r="122" spans="1:5" ht="15" customHeight="1">
      <c r="A122" s="97" t="s">
        <v>383</v>
      </c>
      <c r="B122" s="73" t="s">
        <v>382</v>
      </c>
      <c r="C122" s="72">
        <f>D122+E122</f>
        <v>4200000</v>
      </c>
      <c r="D122" s="84"/>
      <c r="E122" s="72">
        <v>4200000</v>
      </c>
    </row>
    <row r="123" spans="1:5" ht="15" customHeight="1">
      <c r="A123" s="97" t="s">
        <v>318</v>
      </c>
      <c r="B123" s="73" t="s">
        <v>386</v>
      </c>
      <c r="C123" s="72">
        <f aca="true" t="shared" si="4" ref="C123:E124">C124</f>
        <v>400000</v>
      </c>
      <c r="D123" s="84">
        <f t="shared" si="4"/>
        <v>0</v>
      </c>
      <c r="E123" s="72">
        <f t="shared" si="4"/>
        <v>400000</v>
      </c>
    </row>
    <row r="124" spans="1:5" ht="15" customHeight="1">
      <c r="A124" s="97" t="s">
        <v>319</v>
      </c>
      <c r="B124" s="73" t="s">
        <v>385</v>
      </c>
      <c r="C124" s="72">
        <f t="shared" si="4"/>
        <v>400000</v>
      </c>
      <c r="D124" s="84">
        <f t="shared" si="4"/>
        <v>0</v>
      </c>
      <c r="E124" s="72">
        <f t="shared" si="4"/>
        <v>400000</v>
      </c>
    </row>
    <row r="125" spans="1:5" ht="15" customHeight="1">
      <c r="A125" s="97" t="s">
        <v>320</v>
      </c>
      <c r="B125" s="73" t="s">
        <v>387</v>
      </c>
      <c r="C125" s="72">
        <f>D125+E125</f>
        <v>400000</v>
      </c>
      <c r="D125" s="84"/>
      <c r="E125" s="72">
        <v>400000</v>
      </c>
    </row>
    <row r="126" spans="1:5" ht="15" customHeight="1">
      <c r="A126" s="97" t="s">
        <v>321</v>
      </c>
      <c r="B126" s="73" t="s">
        <v>75</v>
      </c>
      <c r="C126" s="72">
        <f>C127</f>
        <v>597536</v>
      </c>
      <c r="D126" s="84">
        <f>D127</f>
        <v>597536</v>
      </c>
      <c r="E126" s="72">
        <f>E127</f>
        <v>0</v>
      </c>
    </row>
    <row r="127" spans="1:5" ht="15" customHeight="1">
      <c r="A127" s="97" t="s">
        <v>322</v>
      </c>
      <c r="B127" s="73" t="s">
        <v>323</v>
      </c>
      <c r="C127" s="72">
        <f>C128+C129</f>
        <v>597536</v>
      </c>
      <c r="D127" s="84">
        <f>D128+D129</f>
        <v>597536</v>
      </c>
      <c r="E127" s="72">
        <f>E128+E129</f>
        <v>0</v>
      </c>
    </row>
    <row r="128" spans="1:5" ht="15" customHeight="1">
      <c r="A128" s="97" t="s">
        <v>324</v>
      </c>
      <c r="B128" s="73" t="s">
        <v>325</v>
      </c>
      <c r="C128" s="72">
        <f>D128+E128</f>
        <v>574172</v>
      </c>
      <c r="D128" s="84">
        <v>574172</v>
      </c>
      <c r="E128" s="72"/>
    </row>
    <row r="129" spans="1:5" ht="15" customHeight="1">
      <c r="A129" s="97" t="s">
        <v>326</v>
      </c>
      <c r="B129" s="73" t="s">
        <v>327</v>
      </c>
      <c r="C129" s="72">
        <f>D129+E129</f>
        <v>23364</v>
      </c>
      <c r="D129" s="84">
        <v>23364</v>
      </c>
      <c r="E129" s="72"/>
    </row>
    <row r="130" spans="1:5" ht="15" customHeight="1">
      <c r="A130" s="97" t="s">
        <v>388</v>
      </c>
      <c r="B130" s="73" t="s">
        <v>489</v>
      </c>
      <c r="C130" s="72">
        <f aca="true" t="shared" si="5" ref="C130:E131">C131</f>
        <v>2034000</v>
      </c>
      <c r="D130" s="72">
        <f t="shared" si="5"/>
        <v>0</v>
      </c>
      <c r="E130" s="72">
        <f t="shared" si="5"/>
        <v>2034000</v>
      </c>
    </row>
    <row r="131" spans="1:5" ht="15" customHeight="1">
      <c r="A131" s="97" t="s">
        <v>392</v>
      </c>
      <c r="B131" s="73" t="s">
        <v>389</v>
      </c>
      <c r="C131" s="72">
        <f t="shared" si="5"/>
        <v>2034000</v>
      </c>
      <c r="D131" s="72">
        <f t="shared" si="5"/>
        <v>0</v>
      </c>
      <c r="E131" s="72">
        <f t="shared" si="5"/>
        <v>2034000</v>
      </c>
    </row>
    <row r="132" spans="1:5" ht="15" customHeight="1">
      <c r="A132" s="97" t="s">
        <v>391</v>
      </c>
      <c r="B132" s="73" t="s">
        <v>390</v>
      </c>
      <c r="C132" s="72">
        <f>D132+E132</f>
        <v>2034000</v>
      </c>
      <c r="D132" s="84"/>
      <c r="E132" s="72">
        <v>2034000</v>
      </c>
    </row>
    <row r="134" ht="11.25">
      <c r="A134" s="101" t="s">
        <v>157</v>
      </c>
    </row>
  </sheetData>
  <sheetProtection/>
  <mergeCells count="4">
    <mergeCell ref="A4:B4"/>
    <mergeCell ref="C4:E4"/>
    <mergeCell ref="A3:B3"/>
    <mergeCell ref="A2:E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37">
      <selection activeCell="E12" sqref="E12"/>
    </sheetView>
  </sheetViews>
  <sheetFormatPr defaultColWidth="9.33203125" defaultRowHeight="11.25"/>
  <cols>
    <col min="1" max="1" width="11.66015625" style="0" customWidth="1"/>
    <col min="2" max="2" width="30.33203125" style="0" customWidth="1"/>
    <col min="3" max="5" width="19.33203125" style="0" customWidth="1"/>
    <col min="6" max="7" width="17.16015625" style="0" customWidth="1"/>
  </cols>
  <sheetData>
    <row r="1" spans="1:7" ht="11.25">
      <c r="A1" s="17" t="s">
        <v>60</v>
      </c>
      <c r="B1" s="13"/>
      <c r="C1" s="13"/>
      <c r="D1" s="13"/>
      <c r="E1" s="13"/>
      <c r="F1" s="13"/>
      <c r="G1" s="13"/>
    </row>
    <row r="2" spans="1:7" ht="18.75">
      <c r="A2" s="96" t="s">
        <v>148</v>
      </c>
      <c r="B2" s="96"/>
      <c r="C2" s="96"/>
      <c r="D2" s="96"/>
      <c r="E2" s="96"/>
      <c r="F2" s="96"/>
      <c r="G2" s="96"/>
    </row>
    <row r="3" spans="1:5" s="52" customFormat="1" ht="12" thickBot="1">
      <c r="A3" s="51" t="s">
        <v>168</v>
      </c>
      <c r="B3" s="57"/>
      <c r="C3" s="53"/>
      <c r="D3" s="53"/>
      <c r="E3" s="54" t="s">
        <v>55</v>
      </c>
    </row>
    <row r="4" spans="1:5" ht="15.75" customHeight="1">
      <c r="A4" s="114" t="s">
        <v>159</v>
      </c>
      <c r="B4" s="115"/>
      <c r="C4" s="112" t="s">
        <v>155</v>
      </c>
      <c r="D4" s="112"/>
      <c r="E4" s="113"/>
    </row>
    <row r="5" spans="1:5" ht="15.75" customHeight="1">
      <c r="A5" s="15" t="s">
        <v>47</v>
      </c>
      <c r="B5" s="15" t="s">
        <v>48</v>
      </c>
      <c r="C5" s="15" t="s">
        <v>6</v>
      </c>
      <c r="D5" s="15" t="s">
        <v>58</v>
      </c>
      <c r="E5" s="23" t="s">
        <v>59</v>
      </c>
    </row>
    <row r="6" spans="1:5" ht="15.75" customHeight="1">
      <c r="A6" s="15"/>
      <c r="B6" s="15" t="s">
        <v>160</v>
      </c>
      <c r="C6" s="108">
        <f>C7+C20+C37+C41</f>
        <v>25600901.58</v>
      </c>
      <c r="D6" s="108">
        <f>D7+D20+D37+D41</f>
        <v>14389070</v>
      </c>
      <c r="E6" s="108">
        <f>E7+E20+E37+E41</f>
        <v>10652831.58</v>
      </c>
    </row>
    <row r="7" spans="1:5" ht="15.75" customHeight="1">
      <c r="A7" s="76" t="s">
        <v>130</v>
      </c>
      <c r="B7" s="75" t="s">
        <v>131</v>
      </c>
      <c r="C7" s="108">
        <f>SUM(C8:C19)</f>
        <v>13885680</v>
      </c>
      <c r="D7" s="108">
        <f>SUM(D8:D19)</f>
        <v>13885680</v>
      </c>
      <c r="E7" s="108">
        <f>SUM(E8:E19)</f>
        <v>0</v>
      </c>
    </row>
    <row r="8" spans="1:5" ht="15.75" customHeight="1">
      <c r="A8" s="76" t="s">
        <v>397</v>
      </c>
      <c r="B8" s="75" t="s">
        <v>398</v>
      </c>
      <c r="C8" s="108">
        <f aca="true" t="shared" si="0" ref="C8:C19">D8+E8</f>
        <v>2311082</v>
      </c>
      <c r="D8" s="108">
        <v>2311082</v>
      </c>
      <c r="E8" s="109"/>
    </row>
    <row r="9" spans="1:5" ht="15.75" customHeight="1">
      <c r="A9" s="76" t="s">
        <v>399</v>
      </c>
      <c r="B9" s="75" t="s">
        <v>400</v>
      </c>
      <c r="C9" s="108">
        <f t="shared" si="0"/>
        <v>1440794</v>
      </c>
      <c r="D9" s="108">
        <v>1440794</v>
      </c>
      <c r="E9" s="109"/>
    </row>
    <row r="10" spans="1:5" ht="15.75" customHeight="1">
      <c r="A10" s="76" t="s">
        <v>401</v>
      </c>
      <c r="B10" s="75" t="s">
        <v>402</v>
      </c>
      <c r="C10" s="108">
        <f t="shared" si="0"/>
        <v>196928</v>
      </c>
      <c r="D10" s="108">
        <v>196928</v>
      </c>
      <c r="E10" s="109"/>
    </row>
    <row r="11" spans="1:5" ht="15.75" customHeight="1">
      <c r="A11" s="18" t="s">
        <v>455</v>
      </c>
      <c r="B11" s="18" t="s">
        <v>456</v>
      </c>
      <c r="C11" s="108">
        <f t="shared" si="0"/>
        <v>1898043</v>
      </c>
      <c r="D11" s="108">
        <v>1898043</v>
      </c>
      <c r="E11" s="109"/>
    </row>
    <row r="12" spans="1:5" ht="15.75" customHeight="1">
      <c r="A12" s="76" t="s">
        <v>403</v>
      </c>
      <c r="B12" s="75" t="s">
        <v>404</v>
      </c>
      <c r="C12" s="108">
        <f t="shared" si="0"/>
        <v>956953</v>
      </c>
      <c r="D12" s="108">
        <v>956953</v>
      </c>
      <c r="E12" s="109"/>
    </row>
    <row r="13" spans="1:5" ht="15.75" customHeight="1">
      <c r="A13" s="76" t="s">
        <v>405</v>
      </c>
      <c r="B13" s="75" t="s">
        <v>406</v>
      </c>
      <c r="C13" s="108">
        <f t="shared" si="0"/>
        <v>382781</v>
      </c>
      <c r="D13" s="108">
        <v>382781</v>
      </c>
      <c r="E13" s="109"/>
    </row>
    <row r="14" spans="1:5" ht="15.75" customHeight="1">
      <c r="A14" s="76" t="s">
        <v>407</v>
      </c>
      <c r="B14" s="75" t="s">
        <v>408</v>
      </c>
      <c r="C14" s="108">
        <f t="shared" si="0"/>
        <v>478476</v>
      </c>
      <c r="D14" s="108">
        <v>478476</v>
      </c>
      <c r="E14" s="109"/>
    </row>
    <row r="15" spans="1:5" ht="15.75" customHeight="1">
      <c r="A15" s="76" t="s">
        <v>409</v>
      </c>
      <c r="B15" s="75" t="s">
        <v>410</v>
      </c>
      <c r="C15" s="108">
        <f t="shared" si="0"/>
        <v>106400</v>
      </c>
      <c r="D15" s="108">
        <v>106400</v>
      </c>
      <c r="E15" s="109"/>
    </row>
    <row r="16" spans="1:5" ht="15.75" customHeight="1">
      <c r="A16" s="18" t="s">
        <v>411</v>
      </c>
      <c r="B16" s="18" t="s">
        <v>412</v>
      </c>
      <c r="C16" s="108">
        <f t="shared" si="0"/>
        <v>25213</v>
      </c>
      <c r="D16" s="108">
        <v>25213</v>
      </c>
      <c r="E16" s="109"/>
    </row>
    <row r="17" spans="1:5" ht="15.75" customHeight="1">
      <c r="A17" s="18" t="s">
        <v>413</v>
      </c>
      <c r="B17" s="18" t="s">
        <v>414</v>
      </c>
      <c r="C17" s="108">
        <f t="shared" si="0"/>
        <v>574172</v>
      </c>
      <c r="D17" s="108">
        <v>574172</v>
      </c>
      <c r="E17" s="109"/>
    </row>
    <row r="18" spans="1:5" ht="15.75" customHeight="1">
      <c r="A18" s="18" t="s">
        <v>415</v>
      </c>
      <c r="B18" s="18" t="s">
        <v>416</v>
      </c>
      <c r="C18" s="108">
        <f t="shared" si="0"/>
        <v>142000</v>
      </c>
      <c r="D18" s="108">
        <v>142000</v>
      </c>
      <c r="E18" s="109"/>
    </row>
    <row r="19" spans="1:5" ht="15.75" customHeight="1">
      <c r="A19" s="18" t="s">
        <v>417</v>
      </c>
      <c r="B19" s="18" t="s">
        <v>418</v>
      </c>
      <c r="C19" s="108">
        <f t="shared" si="0"/>
        <v>5372838</v>
      </c>
      <c r="D19" s="108">
        <v>5372838</v>
      </c>
      <c r="E19" s="109"/>
    </row>
    <row r="20" spans="1:5" ht="15.75" customHeight="1">
      <c r="A20" s="18" t="s">
        <v>393</v>
      </c>
      <c r="B20" s="18" t="s">
        <v>394</v>
      </c>
      <c r="C20" s="108">
        <f>SUM(C21:C36)</f>
        <v>10652831.58</v>
      </c>
      <c r="D20" s="108">
        <f>SUM(D21:D36)</f>
        <v>0</v>
      </c>
      <c r="E20" s="108">
        <f>SUM(E21:E36)</f>
        <v>10652831.58</v>
      </c>
    </row>
    <row r="21" spans="1:5" ht="15.75" customHeight="1">
      <c r="A21" s="18" t="s">
        <v>419</v>
      </c>
      <c r="B21" s="18" t="s">
        <v>420</v>
      </c>
      <c r="C21" s="108">
        <f>D21+E21</f>
        <v>1919720</v>
      </c>
      <c r="D21" s="108"/>
      <c r="E21" s="108">
        <v>1919720</v>
      </c>
    </row>
    <row r="22" spans="1:5" ht="15.75" customHeight="1">
      <c r="A22" s="18" t="s">
        <v>421</v>
      </c>
      <c r="B22" s="18" t="s">
        <v>422</v>
      </c>
      <c r="C22" s="108">
        <f aca="true" t="shared" si="1" ref="C22:C36">D22+E22</f>
        <v>300000</v>
      </c>
      <c r="D22" s="108"/>
      <c r="E22" s="108">
        <v>300000</v>
      </c>
    </row>
    <row r="23" spans="1:5" ht="15.75" customHeight="1">
      <c r="A23" s="18" t="s">
        <v>423</v>
      </c>
      <c r="B23" s="18" t="s">
        <v>424</v>
      </c>
      <c r="C23" s="108">
        <f t="shared" si="1"/>
        <v>542572.8</v>
      </c>
      <c r="D23" s="108"/>
      <c r="E23" s="108">
        <v>542572.8</v>
      </c>
    </row>
    <row r="24" spans="1:5" ht="15.75" customHeight="1">
      <c r="A24" s="18" t="s">
        <v>425</v>
      </c>
      <c r="B24" s="18" t="s">
        <v>426</v>
      </c>
      <c r="C24" s="108">
        <f t="shared" si="1"/>
        <v>378000</v>
      </c>
      <c r="D24" s="108"/>
      <c r="E24" s="108">
        <v>378000</v>
      </c>
    </row>
    <row r="25" spans="1:5" ht="15.75" customHeight="1">
      <c r="A25" s="18" t="s">
        <v>427</v>
      </c>
      <c r="B25" s="18" t="s">
        <v>428</v>
      </c>
      <c r="C25" s="108">
        <f t="shared" si="1"/>
        <v>1449028.78</v>
      </c>
      <c r="D25" s="108"/>
      <c r="E25" s="108">
        <v>1449028.78</v>
      </c>
    </row>
    <row r="26" spans="1:5" ht="15.75" customHeight="1">
      <c r="A26" s="18" t="s">
        <v>429</v>
      </c>
      <c r="B26" s="18" t="s">
        <v>430</v>
      </c>
      <c r="C26" s="108">
        <f t="shared" si="1"/>
        <v>972000</v>
      </c>
      <c r="D26" s="108"/>
      <c r="E26" s="108">
        <v>972000</v>
      </c>
    </row>
    <row r="27" spans="1:5" ht="15.75" customHeight="1">
      <c r="A27" s="18" t="s">
        <v>431</v>
      </c>
      <c r="B27" s="18" t="s">
        <v>432</v>
      </c>
      <c r="C27" s="108">
        <f t="shared" si="1"/>
        <v>95695</v>
      </c>
      <c r="D27" s="108"/>
      <c r="E27" s="108">
        <v>95695</v>
      </c>
    </row>
    <row r="28" spans="1:5" ht="15.75" customHeight="1">
      <c r="A28" s="18" t="s">
        <v>433</v>
      </c>
      <c r="B28" s="18" t="s">
        <v>434</v>
      </c>
      <c r="C28" s="108">
        <f t="shared" si="1"/>
        <v>63029</v>
      </c>
      <c r="D28" s="108"/>
      <c r="E28" s="108">
        <v>63029</v>
      </c>
    </row>
    <row r="29" spans="1:5" ht="15.75" customHeight="1">
      <c r="A29" s="18" t="s">
        <v>435</v>
      </c>
      <c r="B29" s="18" t="s">
        <v>436</v>
      </c>
      <c r="C29" s="108">
        <f t="shared" si="1"/>
        <v>532120</v>
      </c>
      <c r="D29" s="108"/>
      <c r="E29" s="108">
        <v>532120</v>
      </c>
    </row>
    <row r="30" spans="1:5" ht="15.75" customHeight="1">
      <c r="A30" s="18" t="s">
        <v>437</v>
      </c>
      <c r="B30" s="18" t="s">
        <v>438</v>
      </c>
      <c r="C30" s="108">
        <f t="shared" si="1"/>
        <v>500000</v>
      </c>
      <c r="D30" s="108"/>
      <c r="E30" s="108">
        <v>500000</v>
      </c>
    </row>
    <row r="31" spans="1:5" ht="15.75" customHeight="1">
      <c r="A31" s="18" t="s">
        <v>439</v>
      </c>
      <c r="B31" s="18" t="s">
        <v>440</v>
      </c>
      <c r="C31" s="108">
        <f t="shared" si="1"/>
        <v>34666</v>
      </c>
      <c r="D31" s="108"/>
      <c r="E31" s="108">
        <v>34666</v>
      </c>
    </row>
    <row r="32" spans="1:5" ht="15.75" customHeight="1">
      <c r="A32" s="18" t="s">
        <v>441</v>
      </c>
      <c r="B32" s="18" t="s">
        <v>442</v>
      </c>
      <c r="C32" s="108">
        <f t="shared" si="1"/>
        <v>500000</v>
      </c>
      <c r="D32" s="108"/>
      <c r="E32" s="108">
        <v>500000</v>
      </c>
    </row>
    <row r="33" spans="1:5" ht="15.75" customHeight="1">
      <c r="A33" s="18" t="s">
        <v>443</v>
      </c>
      <c r="B33" s="18" t="s">
        <v>444</v>
      </c>
      <c r="C33" s="108">
        <f t="shared" si="1"/>
        <v>500000</v>
      </c>
      <c r="D33" s="108"/>
      <c r="E33" s="108">
        <v>500000</v>
      </c>
    </row>
    <row r="34" spans="1:5" ht="15.75" customHeight="1">
      <c r="A34" s="18" t="s">
        <v>445</v>
      </c>
      <c r="B34" s="18" t="s">
        <v>446</v>
      </c>
      <c r="C34" s="108">
        <f t="shared" si="1"/>
        <v>270000</v>
      </c>
      <c r="D34" s="108"/>
      <c r="E34" s="108">
        <v>270000</v>
      </c>
    </row>
    <row r="35" spans="1:5" ht="15.75" customHeight="1">
      <c r="A35" s="18" t="s">
        <v>447</v>
      </c>
      <c r="B35" s="18" t="s">
        <v>448</v>
      </c>
      <c r="C35" s="108">
        <f t="shared" si="1"/>
        <v>200000</v>
      </c>
      <c r="D35" s="108"/>
      <c r="E35" s="108">
        <v>200000</v>
      </c>
    </row>
    <row r="36" spans="1:5" ht="15.75" customHeight="1">
      <c r="A36" s="18" t="s">
        <v>449</v>
      </c>
      <c r="B36" s="18" t="s">
        <v>450</v>
      </c>
      <c r="C36" s="108">
        <f t="shared" si="1"/>
        <v>2396000</v>
      </c>
      <c r="D36" s="108"/>
      <c r="E36" s="108">
        <v>2396000</v>
      </c>
    </row>
    <row r="37" spans="1:5" ht="15.75" customHeight="1">
      <c r="A37" s="18" t="s">
        <v>133</v>
      </c>
      <c r="B37" s="18" t="s">
        <v>132</v>
      </c>
      <c r="C37" s="108">
        <f>SUM(C38:C40)</f>
        <v>503390</v>
      </c>
      <c r="D37" s="108">
        <f>SUM(D38:D40)</f>
        <v>503390</v>
      </c>
      <c r="E37" s="108">
        <f>SUM(E38:E40)</f>
        <v>0</v>
      </c>
    </row>
    <row r="38" spans="1:5" ht="15.75" customHeight="1">
      <c r="A38" s="18" t="s">
        <v>457</v>
      </c>
      <c r="B38" s="18" t="s">
        <v>458</v>
      </c>
      <c r="C38" s="108">
        <f>D38+E38</f>
        <v>50880</v>
      </c>
      <c r="D38" s="108">
        <v>50880</v>
      </c>
      <c r="E38" s="108"/>
    </row>
    <row r="39" spans="1:5" ht="15.75" customHeight="1">
      <c r="A39" s="18" t="s">
        <v>459</v>
      </c>
      <c r="B39" s="18" t="s">
        <v>460</v>
      </c>
      <c r="C39" s="108">
        <f>D39+E39</f>
        <v>60</v>
      </c>
      <c r="D39" s="108">
        <v>60</v>
      </c>
      <c r="E39" s="108"/>
    </row>
    <row r="40" spans="1:5" ht="15.75" customHeight="1">
      <c r="A40" s="18" t="s">
        <v>461</v>
      </c>
      <c r="B40" s="18" t="s">
        <v>462</v>
      </c>
      <c r="C40" s="108">
        <f>D40+E40</f>
        <v>452450</v>
      </c>
      <c r="D40" s="108">
        <v>452450</v>
      </c>
      <c r="E40" s="108"/>
    </row>
    <row r="41" spans="1:5" ht="15.75" customHeight="1">
      <c r="A41" s="18" t="s">
        <v>395</v>
      </c>
      <c r="B41" s="18" t="s">
        <v>396</v>
      </c>
      <c r="C41" s="108">
        <f>C42+C43</f>
        <v>559000</v>
      </c>
      <c r="D41" s="108">
        <f>D42+D43</f>
        <v>0</v>
      </c>
      <c r="E41" s="108">
        <f>E42+E43</f>
        <v>0</v>
      </c>
    </row>
    <row r="42" spans="1:5" ht="15.75" customHeight="1">
      <c r="A42" s="18" t="s">
        <v>451</v>
      </c>
      <c r="B42" s="18" t="s">
        <v>452</v>
      </c>
      <c r="C42" s="108">
        <v>239000</v>
      </c>
      <c r="D42" s="108"/>
      <c r="E42" s="108"/>
    </row>
    <row r="43" spans="1:5" ht="15.75" customHeight="1">
      <c r="A43" s="18" t="s">
        <v>453</v>
      </c>
      <c r="B43" s="18" t="s">
        <v>454</v>
      </c>
      <c r="C43" s="108">
        <v>320000</v>
      </c>
      <c r="D43" s="108"/>
      <c r="E43" s="108"/>
    </row>
  </sheetData>
  <sheetProtection/>
  <mergeCells count="2">
    <mergeCell ref="C4:E4"/>
    <mergeCell ref="A4:B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zoomScalePageLayoutView="0" workbookViewId="0" topLeftCell="A1">
      <selection activeCell="A15" sqref="A15"/>
    </sheetView>
  </sheetViews>
  <sheetFormatPr defaultColWidth="9.33203125" defaultRowHeight="11.25"/>
  <cols>
    <col min="1" max="1" width="19.160156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1.25">
      <c r="A1" s="67" t="s">
        <v>61</v>
      </c>
      <c r="B1" s="13"/>
      <c r="C1" s="13"/>
      <c r="D1" s="13"/>
      <c r="E1" s="13"/>
    </row>
    <row r="2" spans="1:13" ht="33.75" customHeight="1">
      <c r="A2" s="127" t="s">
        <v>149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2" ht="12.75" customHeight="1" thickBot="1">
      <c r="A3" s="105" t="s">
        <v>167</v>
      </c>
      <c r="B3" s="106"/>
      <c r="L3" s="69" t="s">
        <v>0</v>
      </c>
    </row>
    <row r="4" spans="1:13" ht="16.5" customHeight="1">
      <c r="A4" s="139" t="s">
        <v>109</v>
      </c>
      <c r="B4" s="136" t="s">
        <v>154</v>
      </c>
      <c r="C4" s="136"/>
      <c r="D4" s="136"/>
      <c r="E4" s="136"/>
      <c r="F4" s="136"/>
      <c r="G4" s="136"/>
      <c r="H4" s="136" t="s">
        <v>156</v>
      </c>
      <c r="I4" s="136"/>
      <c r="J4" s="136"/>
      <c r="K4" s="136"/>
      <c r="L4" s="136"/>
      <c r="M4" s="137"/>
    </row>
    <row r="5" spans="1:13" ht="44.25" customHeight="1">
      <c r="A5" s="140"/>
      <c r="B5" s="128" t="s">
        <v>6</v>
      </c>
      <c r="C5" s="138" t="s">
        <v>110</v>
      </c>
      <c r="D5" s="128" t="s">
        <v>111</v>
      </c>
      <c r="E5" s="128"/>
      <c r="F5" s="128"/>
      <c r="G5" s="128" t="s">
        <v>112</v>
      </c>
      <c r="H5" s="128" t="s">
        <v>6</v>
      </c>
      <c r="I5" s="129" t="s">
        <v>113</v>
      </c>
      <c r="J5" s="131" t="s">
        <v>111</v>
      </c>
      <c r="K5" s="132"/>
      <c r="L5" s="133"/>
      <c r="M5" s="134" t="s">
        <v>112</v>
      </c>
    </row>
    <row r="6" spans="1:13" ht="55.5" customHeight="1">
      <c r="A6" s="141"/>
      <c r="B6" s="128"/>
      <c r="C6" s="138"/>
      <c r="D6" s="66" t="s">
        <v>49</v>
      </c>
      <c r="E6" s="1" t="s">
        <v>114</v>
      </c>
      <c r="F6" s="1" t="s">
        <v>115</v>
      </c>
      <c r="G6" s="128"/>
      <c r="H6" s="128"/>
      <c r="I6" s="130"/>
      <c r="J6" s="66" t="s">
        <v>49</v>
      </c>
      <c r="K6" s="1" t="s">
        <v>114</v>
      </c>
      <c r="L6" s="1" t="s">
        <v>115</v>
      </c>
      <c r="M6" s="135"/>
    </row>
    <row r="7" spans="1:13" ht="17.25" customHeight="1">
      <c r="A7" s="2" t="s">
        <v>6</v>
      </c>
      <c r="B7" s="3">
        <f>B8</f>
        <v>470000</v>
      </c>
      <c r="C7" s="3">
        <f aca="true" t="shared" si="0" ref="C7:M7">C8</f>
        <v>0</v>
      </c>
      <c r="D7" s="3">
        <f t="shared" si="0"/>
        <v>200000</v>
      </c>
      <c r="E7" s="3">
        <f t="shared" si="0"/>
        <v>0</v>
      </c>
      <c r="F7" s="3">
        <f t="shared" si="0"/>
        <v>200000</v>
      </c>
      <c r="G7" s="3">
        <f t="shared" si="0"/>
        <v>270000</v>
      </c>
      <c r="H7" s="3">
        <f t="shared" si="0"/>
        <v>530734.19</v>
      </c>
      <c r="I7" s="3">
        <f t="shared" si="0"/>
        <v>0</v>
      </c>
      <c r="J7" s="3">
        <f t="shared" si="0"/>
        <v>524891.19</v>
      </c>
      <c r="K7" s="3">
        <f t="shared" si="0"/>
        <v>429581.8</v>
      </c>
      <c r="L7" s="3">
        <f t="shared" si="0"/>
        <v>95309.39</v>
      </c>
      <c r="M7" s="3">
        <f t="shared" si="0"/>
        <v>5843</v>
      </c>
    </row>
    <row r="8" spans="1:13" ht="33" customHeight="1">
      <c r="A8" s="107" t="s">
        <v>470</v>
      </c>
      <c r="B8" s="3">
        <f>C8+D8+G8</f>
        <v>470000</v>
      </c>
      <c r="C8" s="3"/>
      <c r="D8" s="3">
        <f>E8+F8</f>
        <v>200000</v>
      </c>
      <c r="E8" s="3"/>
      <c r="F8" s="3">
        <v>200000</v>
      </c>
      <c r="G8" s="3">
        <v>270000</v>
      </c>
      <c r="H8" s="3">
        <f>J8+M8</f>
        <v>530734.19</v>
      </c>
      <c r="I8" s="3"/>
      <c r="J8" s="3">
        <f>K8+L8</f>
        <v>524891.19</v>
      </c>
      <c r="K8" s="3">
        <v>429581.8</v>
      </c>
      <c r="L8" s="3">
        <v>95309.39</v>
      </c>
      <c r="M8" s="3">
        <v>5843</v>
      </c>
    </row>
    <row r="9" spans="1:13" ht="17.25" customHeight="1">
      <c r="A9" s="2"/>
      <c r="B9" s="3"/>
      <c r="C9" s="3"/>
      <c r="D9" s="3"/>
      <c r="E9" s="3"/>
      <c r="F9" s="3"/>
      <c r="G9" s="3"/>
      <c r="H9" s="2"/>
      <c r="I9" s="2"/>
      <c r="J9" s="2"/>
      <c r="K9" s="2"/>
      <c r="L9" s="2"/>
      <c r="M9" s="70"/>
    </row>
    <row r="10" spans="1:13" ht="17.25" customHeight="1">
      <c r="A10" s="2"/>
      <c r="B10" s="3"/>
      <c r="C10" s="3"/>
      <c r="D10" s="3"/>
      <c r="E10" s="3"/>
      <c r="F10" s="3"/>
      <c r="G10" s="3"/>
      <c r="H10" s="2"/>
      <c r="I10" s="2"/>
      <c r="J10" s="2"/>
      <c r="K10" s="2"/>
      <c r="L10" s="2"/>
      <c r="M10" s="70"/>
    </row>
    <row r="11" spans="1:13" ht="17.25" customHeight="1">
      <c r="A11" s="2"/>
      <c r="B11" s="3"/>
      <c r="C11" s="3"/>
      <c r="D11" s="3"/>
      <c r="E11" s="3"/>
      <c r="F11" s="3"/>
      <c r="G11" s="3"/>
      <c r="H11" s="2"/>
      <c r="I11" s="2"/>
      <c r="J11" s="2"/>
      <c r="K11" s="2"/>
      <c r="L11" s="2"/>
      <c r="M11" s="70"/>
    </row>
    <row r="12" spans="1:13" ht="17.25" customHeight="1">
      <c r="A12" s="2"/>
      <c r="B12" s="3"/>
      <c r="C12" s="3"/>
      <c r="D12" s="3"/>
      <c r="E12" s="3"/>
      <c r="F12" s="3"/>
      <c r="G12" s="3"/>
      <c r="H12" s="2"/>
      <c r="I12" s="2"/>
      <c r="J12" s="2"/>
      <c r="K12" s="2"/>
      <c r="L12" s="2"/>
      <c r="M12" s="70"/>
    </row>
    <row r="13" spans="1:13" ht="17.25" customHeight="1" thickBot="1">
      <c r="A13" s="10"/>
      <c r="B13" s="9"/>
      <c r="C13" s="9"/>
      <c r="D13" s="9"/>
      <c r="E13" s="9"/>
      <c r="F13" s="9"/>
      <c r="G13" s="9"/>
      <c r="H13" s="10"/>
      <c r="I13" s="10"/>
      <c r="J13" s="10"/>
      <c r="K13" s="10"/>
      <c r="L13" s="10"/>
      <c r="M13" s="71"/>
    </row>
    <row r="15" ht="11.25">
      <c r="A15" t="s">
        <v>157</v>
      </c>
    </row>
    <row r="16" spans="1:250" ht="1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</row>
  </sheetData>
  <sheetProtection/>
  <mergeCells count="12">
    <mergeCell ref="G5:G6"/>
    <mergeCell ref="A4:A6"/>
    <mergeCell ref="A2:M2"/>
    <mergeCell ref="H5:H6"/>
    <mergeCell ref="I5:I6"/>
    <mergeCell ref="J5:L5"/>
    <mergeCell ref="M5:M6"/>
    <mergeCell ref="B4:G4"/>
    <mergeCell ref="H4:M4"/>
    <mergeCell ref="B5:B6"/>
    <mergeCell ref="C5:C6"/>
    <mergeCell ref="D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B22" sqref="B22"/>
    </sheetView>
  </sheetViews>
  <sheetFormatPr defaultColWidth="9.33203125" defaultRowHeight="11.25"/>
  <cols>
    <col min="1" max="1" width="13.33203125" style="0" bestFit="1" customWidth="1"/>
    <col min="2" max="2" width="63.5" style="0" customWidth="1"/>
    <col min="3" max="5" width="25.16015625" style="0" customWidth="1"/>
  </cols>
  <sheetData>
    <row r="1" spans="1:5" ht="11.25">
      <c r="A1" s="68" t="s">
        <v>105</v>
      </c>
      <c r="B1" s="13"/>
      <c r="C1" s="13"/>
      <c r="D1" s="13"/>
      <c r="E1" s="13"/>
    </row>
    <row r="2" spans="1:5" ht="24">
      <c r="A2" s="142" t="s">
        <v>143</v>
      </c>
      <c r="B2" s="142"/>
      <c r="C2" s="142"/>
      <c r="D2" s="142"/>
      <c r="E2" s="142"/>
    </row>
    <row r="3" spans="1:5" s="52" customFormat="1" ht="12" thickBot="1">
      <c r="A3" s="143" t="s">
        <v>167</v>
      </c>
      <c r="B3" s="125"/>
      <c r="C3" s="53"/>
      <c r="D3" s="53"/>
      <c r="E3" s="54" t="s">
        <v>55</v>
      </c>
    </row>
    <row r="4" spans="1:5" ht="15.75" customHeight="1">
      <c r="A4" s="19" t="s">
        <v>47</v>
      </c>
      <c r="B4" s="20" t="s">
        <v>48</v>
      </c>
      <c r="C4" s="20" t="s">
        <v>6</v>
      </c>
      <c r="D4" s="20" t="s">
        <v>50</v>
      </c>
      <c r="E4" s="21" t="s">
        <v>51</v>
      </c>
    </row>
    <row r="5" spans="1:5" ht="15.75" customHeight="1" thickBot="1">
      <c r="A5" s="24"/>
      <c r="B5" s="32" t="s">
        <v>6</v>
      </c>
      <c r="C5" s="104">
        <f>C6</f>
        <v>140000</v>
      </c>
      <c r="D5" s="16"/>
      <c r="E5" s="103">
        <f>E6</f>
        <v>140000</v>
      </c>
    </row>
    <row r="6" spans="1:5" ht="15.75" customHeight="1" thickBot="1">
      <c r="A6" s="24" t="s">
        <v>463</v>
      </c>
      <c r="B6" s="16" t="s">
        <v>76</v>
      </c>
      <c r="C6" s="104">
        <f>C7</f>
        <v>140000</v>
      </c>
      <c r="D6" s="16"/>
      <c r="E6" s="103">
        <f>E7</f>
        <v>140000</v>
      </c>
    </row>
    <row r="7" spans="1:5" ht="15.75" customHeight="1" thickBot="1">
      <c r="A7" s="100" t="s">
        <v>469</v>
      </c>
      <c r="B7" s="16" t="s">
        <v>464</v>
      </c>
      <c r="C7" s="104">
        <f>C8</f>
        <v>140000</v>
      </c>
      <c r="D7" s="16"/>
      <c r="E7" s="103">
        <f>E8</f>
        <v>140000</v>
      </c>
    </row>
    <row r="8" spans="1:5" ht="15.75" customHeight="1" thickBot="1">
      <c r="A8" s="102" t="s">
        <v>467</v>
      </c>
      <c r="B8" s="35" t="s">
        <v>465</v>
      </c>
      <c r="C8" s="104">
        <f>E8</f>
        <v>140000</v>
      </c>
      <c r="D8" s="35"/>
      <c r="E8" s="72">
        <v>140000</v>
      </c>
    </row>
    <row r="10" spans="1:256" ht="12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zoomScalePageLayoutView="0" workbookViewId="0" topLeftCell="A1">
      <selection activeCell="C17" sqref="C17"/>
    </sheetView>
  </sheetViews>
  <sheetFormatPr defaultColWidth="9.33203125" defaultRowHeight="11.25"/>
  <cols>
    <col min="1" max="1" width="13.33203125" style="0" customWidth="1"/>
    <col min="2" max="2" width="58" style="0" customWidth="1"/>
    <col min="3" max="5" width="24.33203125" style="0" customWidth="1"/>
  </cols>
  <sheetData>
    <row r="1" spans="1:5" ht="11.25">
      <c r="A1" s="68" t="s">
        <v>106</v>
      </c>
      <c r="B1" s="13"/>
      <c r="C1" s="13"/>
      <c r="D1" s="13"/>
      <c r="E1" s="13"/>
    </row>
    <row r="2" spans="1:5" ht="18.75">
      <c r="A2" s="126" t="s">
        <v>144</v>
      </c>
      <c r="B2" s="126"/>
      <c r="C2" s="126"/>
      <c r="D2" s="126"/>
      <c r="E2" s="126"/>
    </row>
    <row r="3" spans="1:5" s="52" customFormat="1" ht="12" thickBot="1">
      <c r="A3" s="143" t="s">
        <v>167</v>
      </c>
      <c r="B3" s="125"/>
      <c r="C3" s="53"/>
      <c r="D3" s="53"/>
      <c r="E3" s="54" t="s">
        <v>55</v>
      </c>
    </row>
    <row r="4" spans="1:5" ht="17.25" customHeight="1">
      <c r="A4" s="19" t="s">
        <v>47</v>
      </c>
      <c r="B4" s="20" t="s">
        <v>48</v>
      </c>
      <c r="C4" s="20" t="s">
        <v>6</v>
      </c>
      <c r="D4" s="20" t="s">
        <v>50</v>
      </c>
      <c r="E4" s="21" t="s">
        <v>51</v>
      </c>
    </row>
    <row r="5" spans="1:5" ht="17.25" customHeight="1">
      <c r="A5" s="24"/>
      <c r="B5" s="32" t="s">
        <v>6</v>
      </c>
      <c r="C5" s="16"/>
      <c r="D5" s="16"/>
      <c r="E5" s="25"/>
    </row>
    <row r="6" spans="1:5" ht="17.25" customHeight="1">
      <c r="A6" s="24"/>
      <c r="B6" s="16"/>
      <c r="C6" s="16"/>
      <c r="D6" s="16"/>
      <c r="E6" s="25"/>
    </row>
    <row r="7" spans="1:5" ht="17.25" customHeight="1">
      <c r="A7" s="24"/>
      <c r="B7" s="16"/>
      <c r="C7" s="16"/>
      <c r="D7" s="16"/>
      <c r="E7" s="25"/>
    </row>
    <row r="8" spans="1:5" ht="17.25" customHeight="1" thickBot="1">
      <c r="A8" s="34"/>
      <c r="B8" s="35"/>
      <c r="C8" s="35"/>
      <c r="D8" s="35"/>
      <c r="E8" s="36"/>
    </row>
    <row r="9" spans="1:5" ht="17.25" customHeight="1">
      <c r="A9" s="86"/>
      <c r="B9" s="86"/>
      <c r="C9" s="86"/>
      <c r="D9" s="86"/>
      <c r="E9" s="86"/>
    </row>
    <row r="10" spans="1:256" ht="12">
      <c r="A10" t="s">
        <v>492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20" sqref="B20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11.25">
      <c r="A1" s="58" t="s">
        <v>107</v>
      </c>
    </row>
    <row r="2" spans="1:4" ht="27.75" customHeight="1">
      <c r="A2" s="147" t="s">
        <v>151</v>
      </c>
      <c r="B2" s="147"/>
      <c r="C2" s="147"/>
      <c r="D2" s="147"/>
    </row>
    <row r="3" spans="1:4" s="52" customFormat="1" ht="12" thickBot="1">
      <c r="A3" s="143" t="s">
        <v>167</v>
      </c>
      <c r="B3" s="125"/>
      <c r="D3" s="56" t="s">
        <v>78</v>
      </c>
    </row>
    <row r="4" spans="1:4" ht="15" customHeight="1">
      <c r="A4" s="144" t="s">
        <v>1</v>
      </c>
      <c r="B4" s="145"/>
      <c r="C4" s="145" t="s">
        <v>2</v>
      </c>
      <c r="D4" s="146"/>
    </row>
    <row r="5" spans="1:4" ht="15" customHeight="1">
      <c r="A5" s="42" t="s">
        <v>3</v>
      </c>
      <c r="B5" s="1" t="s">
        <v>158</v>
      </c>
      <c r="C5" s="37" t="s">
        <v>3</v>
      </c>
      <c r="D5" s="43" t="s">
        <v>4</v>
      </c>
    </row>
    <row r="6" spans="1:4" ht="15" customHeight="1">
      <c r="A6" s="87" t="s">
        <v>96</v>
      </c>
      <c r="B6" s="77">
        <f>B7</f>
        <v>123912020.11</v>
      </c>
      <c r="C6" s="87" t="s">
        <v>97</v>
      </c>
      <c r="D6" s="78">
        <f>D7</f>
        <v>123912020.11</v>
      </c>
    </row>
    <row r="7" spans="1:4" ht="15" customHeight="1">
      <c r="A7" s="59" t="s">
        <v>94</v>
      </c>
      <c r="B7" s="77">
        <f>B8+B9</f>
        <v>123912020.11</v>
      </c>
      <c r="C7" s="59" t="s">
        <v>95</v>
      </c>
      <c r="D7" s="78">
        <f>SUM(D8:D35)</f>
        <v>123912020.11</v>
      </c>
    </row>
    <row r="8" spans="1:4" ht="15" customHeight="1">
      <c r="A8" s="60" t="s">
        <v>63</v>
      </c>
      <c r="B8" s="77">
        <v>123772020.11</v>
      </c>
      <c r="C8" s="60" t="s">
        <v>10</v>
      </c>
      <c r="D8" s="78">
        <v>36277421.98</v>
      </c>
    </row>
    <row r="9" spans="1:4" ht="15" customHeight="1">
      <c r="A9" s="60" t="s">
        <v>64</v>
      </c>
      <c r="B9" s="39">
        <v>140000</v>
      </c>
      <c r="C9" s="60" t="s">
        <v>12</v>
      </c>
      <c r="D9" s="45"/>
    </row>
    <row r="10" spans="1:4" ht="15" customHeight="1">
      <c r="A10" s="60" t="s">
        <v>65</v>
      </c>
      <c r="B10" s="39"/>
      <c r="C10" s="60" t="s">
        <v>14</v>
      </c>
      <c r="D10" s="45">
        <v>200000</v>
      </c>
    </row>
    <row r="11" spans="1:4" ht="15" customHeight="1">
      <c r="A11" s="88" t="s">
        <v>92</v>
      </c>
      <c r="B11" s="39"/>
      <c r="C11" s="60" t="s">
        <v>15</v>
      </c>
      <c r="D11" s="45">
        <v>6472400</v>
      </c>
    </row>
    <row r="12" spans="1:4" ht="15" customHeight="1">
      <c r="A12" s="60" t="s">
        <v>67</v>
      </c>
      <c r="B12" s="39"/>
      <c r="C12" s="60" t="s">
        <v>17</v>
      </c>
      <c r="D12" s="45"/>
    </row>
    <row r="13" spans="1:4" ht="15" customHeight="1">
      <c r="A13" s="60" t="s">
        <v>69</v>
      </c>
      <c r="B13" s="39"/>
      <c r="C13" s="60" t="s">
        <v>19</v>
      </c>
      <c r="D13" s="45"/>
    </row>
    <row r="14" spans="1:4" ht="15" customHeight="1">
      <c r="A14" s="88" t="s">
        <v>93</v>
      </c>
      <c r="B14" s="39"/>
      <c r="C14" s="60" t="s">
        <v>471</v>
      </c>
      <c r="D14" s="45">
        <v>2894236</v>
      </c>
    </row>
    <row r="15" spans="1:4" ht="15" customHeight="1">
      <c r="A15" s="60" t="s">
        <v>70</v>
      </c>
      <c r="B15" s="77"/>
      <c r="C15" s="60" t="s">
        <v>22</v>
      </c>
      <c r="D15" s="78">
        <v>15638702</v>
      </c>
    </row>
    <row r="16" spans="1:4" ht="15" customHeight="1">
      <c r="A16" s="59" t="s">
        <v>98</v>
      </c>
      <c r="B16" s="39"/>
      <c r="C16" s="60" t="s">
        <v>23</v>
      </c>
      <c r="D16" s="78"/>
    </row>
    <row r="17" spans="1:4" ht="15" customHeight="1">
      <c r="A17" s="59" t="s">
        <v>99</v>
      </c>
      <c r="B17" s="39"/>
      <c r="C17" s="60" t="s">
        <v>472</v>
      </c>
      <c r="D17" s="78">
        <v>4454876</v>
      </c>
    </row>
    <row r="18" spans="1:4" ht="15" customHeight="1">
      <c r="A18" s="38"/>
      <c r="B18" s="39"/>
      <c r="C18" s="60" t="s">
        <v>24</v>
      </c>
      <c r="D18" s="45">
        <v>300000</v>
      </c>
    </row>
    <row r="19" spans="1:4" ht="15" customHeight="1">
      <c r="A19" s="38"/>
      <c r="B19" s="39"/>
      <c r="C19" s="60" t="s">
        <v>25</v>
      </c>
      <c r="D19" s="45">
        <v>50072848.13</v>
      </c>
    </row>
    <row r="20" spans="1:4" ht="15" customHeight="1">
      <c r="A20" s="38"/>
      <c r="B20" s="39"/>
      <c r="C20" s="60" t="s">
        <v>26</v>
      </c>
      <c r="D20" s="45">
        <v>230000</v>
      </c>
    </row>
    <row r="21" spans="1:4" ht="15" customHeight="1">
      <c r="A21" s="38"/>
      <c r="B21" s="39"/>
      <c r="C21" s="60" t="s">
        <v>27</v>
      </c>
      <c r="D21" s="45"/>
    </row>
    <row r="22" spans="1:4" ht="15" customHeight="1">
      <c r="A22" s="38"/>
      <c r="B22" s="39"/>
      <c r="C22" s="60" t="s">
        <v>28</v>
      </c>
      <c r="D22" s="45"/>
    </row>
    <row r="23" spans="1:4" ht="15" customHeight="1">
      <c r="A23" s="38"/>
      <c r="B23" s="39"/>
      <c r="C23" s="60" t="s">
        <v>29</v>
      </c>
      <c r="D23" s="45">
        <v>4200000</v>
      </c>
    </row>
    <row r="24" spans="1:4" ht="15" customHeight="1">
      <c r="A24" s="38"/>
      <c r="B24" s="39"/>
      <c r="C24" s="60" t="s">
        <v>30</v>
      </c>
      <c r="D24" s="45"/>
    </row>
    <row r="25" spans="1:4" ht="15" customHeight="1">
      <c r="A25" s="38"/>
      <c r="B25" s="39"/>
      <c r="C25" s="60" t="s">
        <v>31</v>
      </c>
      <c r="D25" s="45"/>
    </row>
    <row r="26" spans="1:4" ht="15" customHeight="1">
      <c r="A26" s="38"/>
      <c r="B26" s="39"/>
      <c r="C26" s="60" t="s">
        <v>491</v>
      </c>
      <c r="D26" s="45">
        <v>400000</v>
      </c>
    </row>
    <row r="27" spans="1:4" ht="15" customHeight="1">
      <c r="A27" s="38"/>
      <c r="B27" s="39"/>
      <c r="C27" s="60" t="s">
        <v>32</v>
      </c>
      <c r="D27" s="45">
        <v>597536</v>
      </c>
    </row>
    <row r="28" spans="1:4" ht="15" customHeight="1">
      <c r="A28" s="38"/>
      <c r="B28" s="39"/>
      <c r="C28" s="60" t="s">
        <v>473</v>
      </c>
      <c r="D28" s="45">
        <v>2034000</v>
      </c>
    </row>
    <row r="29" spans="1:4" ht="15" customHeight="1">
      <c r="A29" s="38"/>
      <c r="B29" s="39"/>
      <c r="C29" s="60" t="s">
        <v>33</v>
      </c>
      <c r="D29" s="45"/>
    </row>
    <row r="30" spans="1:4" ht="15" customHeight="1">
      <c r="A30" s="38"/>
      <c r="B30" s="39"/>
      <c r="C30" s="60" t="s">
        <v>34</v>
      </c>
      <c r="D30" s="45"/>
    </row>
    <row r="31" spans="1:4" ht="15" customHeight="1">
      <c r="A31" s="38"/>
      <c r="B31" s="39"/>
      <c r="C31" s="60" t="s">
        <v>35</v>
      </c>
      <c r="D31" s="45">
        <v>140000</v>
      </c>
    </row>
    <row r="32" spans="1:4" ht="15" customHeight="1">
      <c r="A32" s="38"/>
      <c r="B32" s="39"/>
      <c r="C32" s="60" t="s">
        <v>36</v>
      </c>
      <c r="D32" s="45"/>
    </row>
    <row r="33" spans="1:4" ht="15" customHeight="1">
      <c r="A33" s="44"/>
      <c r="B33" s="39"/>
      <c r="C33" s="60" t="s">
        <v>37</v>
      </c>
      <c r="D33" s="45"/>
    </row>
    <row r="34" spans="1:4" ht="15" customHeight="1">
      <c r="A34" s="44"/>
      <c r="B34" s="39"/>
      <c r="C34" s="60" t="s">
        <v>38</v>
      </c>
      <c r="D34" s="45"/>
    </row>
    <row r="35" spans="1:4" ht="15" customHeight="1">
      <c r="A35" s="44"/>
      <c r="B35" s="39"/>
      <c r="C35" s="60" t="s">
        <v>39</v>
      </c>
      <c r="D35" s="45"/>
    </row>
    <row r="36" spans="1:4" ht="15" customHeight="1" thickBot="1">
      <c r="A36" s="61"/>
      <c r="B36" s="46"/>
      <c r="C36" s="47" t="s">
        <v>40</v>
      </c>
      <c r="D36" s="48"/>
    </row>
  </sheetData>
  <sheetProtection/>
  <mergeCells count="4">
    <mergeCell ref="A4:B4"/>
    <mergeCell ref="C4:D4"/>
    <mergeCell ref="A3:B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D35" sqref="D35"/>
    </sheetView>
  </sheetViews>
  <sheetFormatPr defaultColWidth="9.33203125" defaultRowHeight="11.25"/>
  <cols>
    <col min="2" max="2" width="38.66015625" style="0" customWidth="1"/>
    <col min="3" max="3" width="16" style="0" customWidth="1"/>
    <col min="5" max="6" width="14.83203125" style="0" customWidth="1"/>
    <col min="7" max="7" width="13.33203125" style="0" customWidth="1"/>
    <col min="8" max="8" width="8.5" style="0" customWidth="1"/>
    <col min="10" max="10" width="15" style="0" customWidth="1"/>
    <col min="13" max="13" width="12.83203125" style="0" customWidth="1"/>
    <col min="14" max="14" width="14.66015625" style="0" customWidth="1"/>
  </cols>
  <sheetData>
    <row r="1" spans="1:14" ht="11.25">
      <c r="A1" s="68" t="s">
        <v>108</v>
      </c>
      <c r="B1" s="13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4">
      <c r="A2" s="142" t="s">
        <v>152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2" thickBot="1">
      <c r="A3" s="124" t="s">
        <v>167</v>
      </c>
      <c r="B3" s="124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4" t="s">
        <v>55</v>
      </c>
    </row>
    <row r="4" spans="1:14" ht="15.75" customHeight="1">
      <c r="A4" s="152" t="s">
        <v>79</v>
      </c>
      <c r="B4" s="112"/>
      <c r="C4" s="112" t="s">
        <v>6</v>
      </c>
      <c r="D4" s="112" t="s">
        <v>77</v>
      </c>
      <c r="E4" s="150" t="s">
        <v>80</v>
      </c>
      <c r="F4" s="150" t="s">
        <v>81</v>
      </c>
      <c r="G4" s="150" t="s">
        <v>82</v>
      </c>
      <c r="H4" s="148" t="s">
        <v>92</v>
      </c>
      <c r="I4" s="112" t="s">
        <v>67</v>
      </c>
      <c r="J4" s="112"/>
      <c r="K4" s="150" t="s">
        <v>83</v>
      </c>
      <c r="L4" s="148" t="s">
        <v>100</v>
      </c>
      <c r="M4" s="112" t="s">
        <v>70</v>
      </c>
      <c r="N4" s="153" t="s">
        <v>84</v>
      </c>
    </row>
    <row r="5" spans="1:14" ht="15.75" customHeight="1">
      <c r="A5" s="22" t="s">
        <v>47</v>
      </c>
      <c r="B5" s="15" t="s">
        <v>48</v>
      </c>
      <c r="C5" s="151"/>
      <c r="D5" s="151"/>
      <c r="E5" s="151"/>
      <c r="F5" s="151"/>
      <c r="G5" s="151"/>
      <c r="H5" s="149"/>
      <c r="I5" s="31" t="s">
        <v>85</v>
      </c>
      <c r="J5" s="33" t="s">
        <v>86</v>
      </c>
      <c r="K5" s="151"/>
      <c r="L5" s="149"/>
      <c r="M5" s="151"/>
      <c r="N5" s="154"/>
    </row>
    <row r="6" spans="1:14" ht="15.75" customHeight="1">
      <c r="A6" s="24"/>
      <c r="B6" s="15" t="s">
        <v>6</v>
      </c>
      <c r="C6" s="77">
        <f>E6+F6</f>
        <v>123912020.11</v>
      </c>
      <c r="D6" s="15"/>
      <c r="E6" s="77">
        <f>E7+E37+E40+E45+E50+E89+E102+E105+E115+E120+E123+E126+E130+E133</f>
        <v>123772020.11</v>
      </c>
      <c r="F6" s="77">
        <f>F7+F37+F40+F45+F50+F89+F102+F105+F115+F120+F123+F126+F130+F133</f>
        <v>140000</v>
      </c>
      <c r="G6" s="15"/>
      <c r="H6" s="15"/>
      <c r="I6" s="15"/>
      <c r="J6" s="15"/>
      <c r="K6" s="15"/>
      <c r="L6" s="15"/>
      <c r="M6" s="77"/>
      <c r="N6" s="23"/>
    </row>
    <row r="7" spans="1:14" ht="15.75" customHeight="1">
      <c r="A7" s="97" t="s">
        <v>52</v>
      </c>
      <c r="B7" s="73" t="s">
        <v>53</v>
      </c>
      <c r="C7" s="77">
        <f aca="true" t="shared" si="0" ref="C7:C70">E7</f>
        <v>36277421.98</v>
      </c>
      <c r="D7" s="15"/>
      <c r="E7" s="77">
        <f>E8+E10+E12+E17+E21+E23+E25+E29+E31+E33+E19+E27+E35</f>
        <v>36277421.98</v>
      </c>
      <c r="F7" s="15"/>
      <c r="G7" s="15"/>
      <c r="H7" s="15"/>
      <c r="I7" s="15"/>
      <c r="J7" s="15"/>
      <c r="K7" s="15"/>
      <c r="L7" s="15"/>
      <c r="M7" s="77"/>
      <c r="N7" s="23"/>
    </row>
    <row r="8" spans="1:14" ht="15.75" customHeight="1">
      <c r="A8" s="97" t="s">
        <v>169</v>
      </c>
      <c r="B8" s="73" t="s">
        <v>170</v>
      </c>
      <c r="C8" s="77">
        <f t="shared" si="0"/>
        <v>100000</v>
      </c>
      <c r="D8" s="15"/>
      <c r="E8" s="77">
        <f>E9</f>
        <v>100000</v>
      </c>
      <c r="F8" s="15"/>
      <c r="G8" s="15"/>
      <c r="H8" s="15"/>
      <c r="I8" s="15"/>
      <c r="J8" s="15"/>
      <c r="K8" s="15"/>
      <c r="L8" s="15"/>
      <c r="M8" s="77"/>
      <c r="N8" s="23"/>
    </row>
    <row r="9" spans="1:14" ht="15.75" customHeight="1">
      <c r="A9" s="97" t="s">
        <v>171</v>
      </c>
      <c r="B9" s="73" t="s">
        <v>172</v>
      </c>
      <c r="C9" s="77">
        <f t="shared" si="0"/>
        <v>100000</v>
      </c>
      <c r="D9" s="15"/>
      <c r="E9" s="77">
        <v>100000</v>
      </c>
      <c r="F9" s="15"/>
      <c r="G9" s="15"/>
      <c r="H9" s="15"/>
      <c r="I9" s="15"/>
      <c r="J9" s="15"/>
      <c r="K9" s="15"/>
      <c r="L9" s="15"/>
      <c r="M9" s="77"/>
      <c r="N9" s="23"/>
    </row>
    <row r="10" spans="1:14" ht="15.75" customHeight="1">
      <c r="A10" s="97" t="s">
        <v>173</v>
      </c>
      <c r="B10" s="73" t="s">
        <v>174</v>
      </c>
      <c r="C10" s="77">
        <f t="shared" si="0"/>
        <v>30000</v>
      </c>
      <c r="D10" s="15"/>
      <c r="E10" s="77">
        <f>E11</f>
        <v>30000</v>
      </c>
      <c r="F10" s="15"/>
      <c r="G10" s="15"/>
      <c r="H10" s="15"/>
      <c r="I10" s="15"/>
      <c r="J10" s="15"/>
      <c r="K10" s="15"/>
      <c r="L10" s="15"/>
      <c r="M10" s="77"/>
      <c r="N10" s="23"/>
    </row>
    <row r="11" spans="1:14" ht="15.75" customHeight="1">
      <c r="A11" s="97" t="s">
        <v>175</v>
      </c>
      <c r="B11" s="73" t="s">
        <v>176</v>
      </c>
      <c r="C11" s="77">
        <f t="shared" si="0"/>
        <v>30000</v>
      </c>
      <c r="D11" s="15"/>
      <c r="E11" s="77">
        <v>30000</v>
      </c>
      <c r="F11" s="15"/>
      <c r="G11" s="15"/>
      <c r="H11" s="15"/>
      <c r="I11" s="15"/>
      <c r="J11" s="15"/>
      <c r="K11" s="15"/>
      <c r="L11" s="15"/>
      <c r="M11" s="77"/>
      <c r="N11" s="23"/>
    </row>
    <row r="12" spans="1:14" ht="15.75" customHeight="1">
      <c r="A12" s="97" t="s">
        <v>177</v>
      </c>
      <c r="B12" s="73" t="s">
        <v>178</v>
      </c>
      <c r="C12" s="77">
        <f t="shared" si="0"/>
        <v>31407421.98</v>
      </c>
      <c r="D12" s="15"/>
      <c r="E12" s="77">
        <f>SUM(E13:E16)</f>
        <v>31407421.98</v>
      </c>
      <c r="F12" s="15"/>
      <c r="G12" s="15"/>
      <c r="H12" s="15"/>
      <c r="I12" s="15"/>
      <c r="J12" s="15"/>
      <c r="K12" s="15"/>
      <c r="L12" s="15"/>
      <c r="M12" s="15"/>
      <c r="N12" s="23"/>
    </row>
    <row r="13" spans="1:14" ht="15.75" customHeight="1">
      <c r="A13" s="97" t="s">
        <v>179</v>
      </c>
      <c r="B13" s="73" t="s">
        <v>54</v>
      </c>
      <c r="C13" s="77">
        <f t="shared" si="0"/>
        <v>17063535.58</v>
      </c>
      <c r="D13" s="18"/>
      <c r="E13" s="77">
        <v>17063535.58</v>
      </c>
      <c r="F13" s="18"/>
      <c r="G13" s="18"/>
      <c r="H13" s="18"/>
      <c r="I13" s="18"/>
      <c r="J13" s="18"/>
      <c r="K13" s="18"/>
      <c r="L13" s="18"/>
      <c r="M13" s="18"/>
      <c r="N13" s="26"/>
    </row>
    <row r="14" spans="1:14" ht="15.75" customHeight="1">
      <c r="A14" s="97" t="s">
        <v>180</v>
      </c>
      <c r="B14" s="73" t="s">
        <v>181</v>
      </c>
      <c r="C14" s="77">
        <f t="shared" si="0"/>
        <v>4500000</v>
      </c>
      <c r="D14" s="18"/>
      <c r="E14" s="77">
        <v>4500000</v>
      </c>
      <c r="F14" s="18"/>
      <c r="G14" s="18"/>
      <c r="H14" s="18"/>
      <c r="I14" s="18"/>
      <c r="J14" s="18"/>
      <c r="K14" s="18"/>
      <c r="L14" s="18"/>
      <c r="M14" s="18"/>
      <c r="N14" s="26"/>
    </row>
    <row r="15" spans="1:14" ht="15.75" customHeight="1">
      <c r="A15" s="97" t="s">
        <v>182</v>
      </c>
      <c r="B15" s="73" t="s">
        <v>183</v>
      </c>
      <c r="C15" s="77">
        <f t="shared" si="0"/>
        <v>100000</v>
      </c>
      <c r="D15" s="18"/>
      <c r="E15" s="77">
        <v>100000</v>
      </c>
      <c r="F15" s="18"/>
      <c r="G15" s="18"/>
      <c r="H15" s="18"/>
      <c r="I15" s="18"/>
      <c r="J15" s="18"/>
      <c r="K15" s="18"/>
      <c r="L15" s="18"/>
      <c r="M15" s="18"/>
      <c r="N15" s="26"/>
    </row>
    <row r="16" spans="1:14" ht="15.75" customHeight="1">
      <c r="A16" s="97" t="s">
        <v>184</v>
      </c>
      <c r="B16" s="73" t="s">
        <v>185</v>
      </c>
      <c r="C16" s="77">
        <f t="shared" si="0"/>
        <v>9743886.4</v>
      </c>
      <c r="D16" s="18"/>
      <c r="E16" s="77">
        <v>9743886.4</v>
      </c>
      <c r="F16" s="18"/>
      <c r="G16" s="18"/>
      <c r="H16" s="18"/>
      <c r="I16" s="18"/>
      <c r="J16" s="18"/>
      <c r="K16" s="18"/>
      <c r="L16" s="18"/>
      <c r="M16" s="18"/>
      <c r="N16" s="26"/>
    </row>
    <row r="17" spans="1:14" ht="15.75" customHeight="1">
      <c r="A17" s="97" t="s">
        <v>186</v>
      </c>
      <c r="B17" s="73" t="s">
        <v>187</v>
      </c>
      <c r="C17" s="77">
        <f t="shared" si="0"/>
        <v>120000</v>
      </c>
      <c r="D17" s="15"/>
      <c r="E17" s="77">
        <f>E18</f>
        <v>120000</v>
      </c>
      <c r="F17" s="15"/>
      <c r="G17" s="15"/>
      <c r="H17" s="15"/>
      <c r="I17" s="15"/>
      <c r="J17" s="15"/>
      <c r="K17" s="15"/>
      <c r="L17" s="15"/>
      <c r="M17" s="77"/>
      <c r="N17" s="23"/>
    </row>
    <row r="18" spans="1:14" ht="15.75" customHeight="1">
      <c r="A18" s="97" t="s">
        <v>188</v>
      </c>
      <c r="B18" s="73" t="s">
        <v>189</v>
      </c>
      <c r="C18" s="77">
        <f t="shared" si="0"/>
        <v>120000</v>
      </c>
      <c r="D18" s="15"/>
      <c r="E18" s="77">
        <v>120000</v>
      </c>
      <c r="F18" s="15"/>
      <c r="G18" s="15"/>
      <c r="H18" s="15"/>
      <c r="I18" s="15"/>
      <c r="J18" s="15"/>
      <c r="K18" s="15"/>
      <c r="L18" s="15"/>
      <c r="M18" s="77"/>
      <c r="N18" s="23"/>
    </row>
    <row r="19" spans="1:14" ht="15.75" customHeight="1">
      <c r="A19" s="97" t="s">
        <v>328</v>
      </c>
      <c r="B19" s="73" t="s">
        <v>329</v>
      </c>
      <c r="C19" s="77">
        <f t="shared" si="0"/>
        <v>200000</v>
      </c>
      <c r="D19" s="15"/>
      <c r="E19" s="77">
        <f>E20</f>
        <v>200000</v>
      </c>
      <c r="F19" s="15"/>
      <c r="G19" s="15"/>
      <c r="H19" s="15"/>
      <c r="I19" s="15"/>
      <c r="J19" s="15"/>
      <c r="K19" s="15"/>
      <c r="L19" s="15"/>
      <c r="M19" s="77"/>
      <c r="N19" s="23"/>
    </row>
    <row r="20" spans="1:14" ht="15.75" customHeight="1">
      <c r="A20" s="97" t="s">
        <v>330</v>
      </c>
      <c r="B20" s="73" t="s">
        <v>331</v>
      </c>
      <c r="C20" s="77">
        <f t="shared" si="0"/>
        <v>200000</v>
      </c>
      <c r="D20" s="15"/>
      <c r="E20" s="77">
        <v>200000</v>
      </c>
      <c r="F20" s="15"/>
      <c r="G20" s="15"/>
      <c r="H20" s="15"/>
      <c r="I20" s="15"/>
      <c r="J20" s="15"/>
      <c r="K20" s="15"/>
      <c r="L20" s="15"/>
      <c r="M20" s="77"/>
      <c r="N20" s="23"/>
    </row>
    <row r="21" spans="1:14" ht="15.75" customHeight="1">
      <c r="A21" s="97" t="s">
        <v>190</v>
      </c>
      <c r="B21" s="73" t="s">
        <v>191</v>
      </c>
      <c r="C21" s="77">
        <f t="shared" si="0"/>
        <v>100000</v>
      </c>
      <c r="D21" s="15"/>
      <c r="E21" s="77">
        <f>E22</f>
        <v>100000</v>
      </c>
      <c r="F21" s="15"/>
      <c r="G21" s="15"/>
      <c r="H21" s="15"/>
      <c r="I21" s="15"/>
      <c r="J21" s="15"/>
      <c r="K21" s="15"/>
      <c r="L21" s="15"/>
      <c r="M21" s="77"/>
      <c r="N21" s="23"/>
    </row>
    <row r="22" spans="1:14" ht="15.75" customHeight="1">
      <c r="A22" s="97" t="s">
        <v>192</v>
      </c>
      <c r="B22" s="73" t="s">
        <v>193</v>
      </c>
      <c r="C22" s="77">
        <f t="shared" si="0"/>
        <v>100000</v>
      </c>
      <c r="D22" s="15"/>
      <c r="E22" s="77">
        <v>100000</v>
      </c>
      <c r="F22" s="15"/>
      <c r="G22" s="15"/>
      <c r="H22" s="15"/>
      <c r="I22" s="15"/>
      <c r="J22" s="15"/>
      <c r="K22" s="15"/>
      <c r="L22" s="15"/>
      <c r="M22" s="77"/>
      <c r="N22" s="23"/>
    </row>
    <row r="23" spans="1:14" ht="15.75" customHeight="1">
      <c r="A23" s="97" t="s">
        <v>194</v>
      </c>
      <c r="B23" s="73" t="s">
        <v>195</v>
      </c>
      <c r="C23" s="77">
        <f t="shared" si="0"/>
        <v>150000</v>
      </c>
      <c r="D23" s="15"/>
      <c r="E23" s="77">
        <f>E24</f>
        <v>150000</v>
      </c>
      <c r="F23" s="15"/>
      <c r="G23" s="15"/>
      <c r="H23" s="15"/>
      <c r="I23" s="15"/>
      <c r="J23" s="15"/>
      <c r="K23" s="15"/>
      <c r="L23" s="15"/>
      <c r="M23" s="77"/>
      <c r="N23" s="23"/>
    </row>
    <row r="24" spans="1:14" ht="15.75" customHeight="1">
      <c r="A24" s="97" t="s">
        <v>196</v>
      </c>
      <c r="B24" s="73" t="s">
        <v>197</v>
      </c>
      <c r="C24" s="77">
        <f t="shared" si="0"/>
        <v>150000</v>
      </c>
      <c r="D24" s="15"/>
      <c r="E24" s="77">
        <v>150000</v>
      </c>
      <c r="F24" s="15"/>
      <c r="G24" s="15"/>
      <c r="H24" s="15"/>
      <c r="I24" s="15"/>
      <c r="J24" s="15"/>
      <c r="K24" s="15"/>
      <c r="L24" s="15"/>
      <c r="M24" s="77"/>
      <c r="N24" s="23"/>
    </row>
    <row r="25" spans="1:14" ht="15.75" customHeight="1">
      <c r="A25" s="97" t="s">
        <v>116</v>
      </c>
      <c r="B25" s="73" t="s">
        <v>117</v>
      </c>
      <c r="C25" s="77">
        <f t="shared" si="0"/>
        <v>410000</v>
      </c>
      <c r="D25" s="15"/>
      <c r="E25" s="77">
        <f>E26</f>
        <v>410000</v>
      </c>
      <c r="F25" s="15"/>
      <c r="G25" s="15"/>
      <c r="H25" s="15"/>
      <c r="I25" s="15"/>
      <c r="J25" s="15"/>
      <c r="K25" s="15"/>
      <c r="L25" s="15"/>
      <c r="M25" s="77"/>
      <c r="N25" s="23"/>
    </row>
    <row r="26" spans="1:14" ht="15.75" customHeight="1">
      <c r="A26" s="97" t="s">
        <v>118</v>
      </c>
      <c r="B26" s="73" t="s">
        <v>119</v>
      </c>
      <c r="C26" s="77">
        <f t="shared" si="0"/>
        <v>410000</v>
      </c>
      <c r="D26" s="15"/>
      <c r="E26" s="77">
        <v>410000</v>
      </c>
      <c r="F26" s="15"/>
      <c r="G26" s="15"/>
      <c r="H26" s="15"/>
      <c r="I26" s="15"/>
      <c r="J26" s="15"/>
      <c r="K26" s="15"/>
      <c r="L26" s="15"/>
      <c r="M26" s="77"/>
      <c r="N26" s="23"/>
    </row>
    <row r="27" spans="1:14" ht="15.75" customHeight="1">
      <c r="A27" s="97" t="s">
        <v>332</v>
      </c>
      <c r="B27" s="73" t="s">
        <v>333</v>
      </c>
      <c r="C27" s="77">
        <f t="shared" si="0"/>
        <v>2000000</v>
      </c>
      <c r="D27" s="15"/>
      <c r="E27" s="77">
        <f>E28</f>
        <v>2000000</v>
      </c>
      <c r="F27" s="15"/>
      <c r="G27" s="15"/>
      <c r="H27" s="15"/>
      <c r="I27" s="15"/>
      <c r="J27" s="15"/>
      <c r="K27" s="15"/>
      <c r="L27" s="15"/>
      <c r="M27" s="77"/>
      <c r="N27" s="23"/>
    </row>
    <row r="28" spans="1:14" ht="15.75" customHeight="1">
      <c r="A28" s="97" t="s">
        <v>334</v>
      </c>
      <c r="B28" s="73" t="s">
        <v>335</v>
      </c>
      <c r="C28" s="77">
        <f t="shared" si="0"/>
        <v>2000000</v>
      </c>
      <c r="D28" s="15"/>
      <c r="E28" s="77">
        <v>2000000</v>
      </c>
      <c r="F28" s="15"/>
      <c r="G28" s="15"/>
      <c r="H28" s="15"/>
      <c r="I28" s="15"/>
      <c r="J28" s="15"/>
      <c r="K28" s="15"/>
      <c r="L28" s="15"/>
      <c r="M28" s="77"/>
      <c r="N28" s="23"/>
    </row>
    <row r="29" spans="1:14" ht="15.75" customHeight="1">
      <c r="A29" s="97" t="s">
        <v>198</v>
      </c>
      <c r="B29" s="73" t="s">
        <v>199</v>
      </c>
      <c r="C29" s="77">
        <f t="shared" si="0"/>
        <v>900000</v>
      </c>
      <c r="D29" s="15"/>
      <c r="E29" s="77">
        <f>E30</f>
        <v>900000</v>
      </c>
      <c r="F29" s="15"/>
      <c r="G29" s="15"/>
      <c r="H29" s="15"/>
      <c r="I29" s="15"/>
      <c r="J29" s="15"/>
      <c r="K29" s="15"/>
      <c r="L29" s="15"/>
      <c r="M29" s="77"/>
      <c r="N29" s="23"/>
    </row>
    <row r="30" spans="1:14" ht="15.75" customHeight="1">
      <c r="A30" s="97" t="s">
        <v>200</v>
      </c>
      <c r="B30" s="73" t="s">
        <v>201</v>
      </c>
      <c r="C30" s="77">
        <f t="shared" si="0"/>
        <v>900000</v>
      </c>
      <c r="D30" s="15"/>
      <c r="E30" s="77">
        <v>900000</v>
      </c>
      <c r="F30" s="15"/>
      <c r="G30" s="15"/>
      <c r="H30" s="15"/>
      <c r="I30" s="15"/>
      <c r="J30" s="15"/>
      <c r="K30" s="15"/>
      <c r="L30" s="15"/>
      <c r="M30" s="77"/>
      <c r="N30" s="23"/>
    </row>
    <row r="31" spans="1:14" ht="15.75" customHeight="1">
      <c r="A31" s="97" t="s">
        <v>202</v>
      </c>
      <c r="B31" s="73" t="s">
        <v>203</v>
      </c>
      <c r="C31" s="77">
        <f t="shared" si="0"/>
        <v>10000</v>
      </c>
      <c r="D31" s="15"/>
      <c r="E31" s="77">
        <f>E32</f>
        <v>10000</v>
      </c>
      <c r="F31" s="15"/>
      <c r="G31" s="15"/>
      <c r="H31" s="15"/>
      <c r="I31" s="15"/>
      <c r="J31" s="15"/>
      <c r="K31" s="15"/>
      <c r="L31" s="15"/>
      <c r="M31" s="77"/>
      <c r="N31" s="23"/>
    </row>
    <row r="32" spans="1:14" ht="15.75" customHeight="1">
      <c r="A32" s="97" t="s">
        <v>204</v>
      </c>
      <c r="B32" s="73" t="s">
        <v>205</v>
      </c>
      <c r="C32" s="77">
        <f t="shared" si="0"/>
        <v>10000</v>
      </c>
      <c r="D32" s="15"/>
      <c r="E32" s="77">
        <v>10000</v>
      </c>
      <c r="F32" s="15"/>
      <c r="G32" s="15"/>
      <c r="H32" s="15"/>
      <c r="I32" s="15"/>
      <c r="J32" s="15"/>
      <c r="K32" s="15"/>
      <c r="L32" s="15"/>
      <c r="M32" s="77"/>
      <c r="N32" s="23"/>
    </row>
    <row r="33" spans="1:14" ht="15.75" customHeight="1">
      <c r="A33" s="97" t="s">
        <v>206</v>
      </c>
      <c r="B33" s="73" t="s">
        <v>207</v>
      </c>
      <c r="C33" s="77">
        <f t="shared" si="0"/>
        <v>650000</v>
      </c>
      <c r="D33" s="15"/>
      <c r="E33" s="77">
        <f>E34</f>
        <v>650000</v>
      </c>
      <c r="F33" s="15"/>
      <c r="G33" s="15"/>
      <c r="H33" s="15"/>
      <c r="I33" s="15"/>
      <c r="J33" s="15"/>
      <c r="K33" s="15"/>
      <c r="L33" s="15"/>
      <c r="M33" s="77"/>
      <c r="N33" s="23"/>
    </row>
    <row r="34" spans="1:14" ht="15.75" customHeight="1">
      <c r="A34" s="97" t="s">
        <v>208</v>
      </c>
      <c r="B34" s="73" t="s">
        <v>209</v>
      </c>
      <c r="C34" s="77">
        <f t="shared" si="0"/>
        <v>650000</v>
      </c>
      <c r="D34" s="15"/>
      <c r="E34" s="77">
        <v>650000</v>
      </c>
      <c r="F34" s="15"/>
      <c r="G34" s="15"/>
      <c r="H34" s="15"/>
      <c r="I34" s="15"/>
      <c r="J34" s="15"/>
      <c r="K34" s="15"/>
      <c r="L34" s="15"/>
      <c r="M34" s="77"/>
      <c r="N34" s="23"/>
    </row>
    <row r="35" spans="1:14" ht="15.75" customHeight="1">
      <c r="A35" s="97" t="s">
        <v>354</v>
      </c>
      <c r="B35" s="73" t="s">
        <v>352</v>
      </c>
      <c r="C35" s="77">
        <f t="shared" si="0"/>
        <v>200000</v>
      </c>
      <c r="D35" s="15"/>
      <c r="E35" s="77">
        <f>E36</f>
        <v>200000</v>
      </c>
      <c r="F35" s="15"/>
      <c r="G35" s="15"/>
      <c r="H35" s="15"/>
      <c r="I35" s="15"/>
      <c r="J35" s="15"/>
      <c r="K35" s="15"/>
      <c r="L35" s="15"/>
      <c r="M35" s="77"/>
      <c r="N35" s="23"/>
    </row>
    <row r="36" spans="1:14" ht="15.75" customHeight="1">
      <c r="A36" s="97" t="s">
        <v>355</v>
      </c>
      <c r="B36" s="73" t="s">
        <v>353</v>
      </c>
      <c r="C36" s="77">
        <f t="shared" si="0"/>
        <v>200000</v>
      </c>
      <c r="D36" s="15"/>
      <c r="E36" s="77">
        <v>200000</v>
      </c>
      <c r="F36" s="15"/>
      <c r="G36" s="15"/>
      <c r="H36" s="15"/>
      <c r="I36" s="15"/>
      <c r="J36" s="15"/>
      <c r="K36" s="15"/>
      <c r="L36" s="15"/>
      <c r="M36" s="77"/>
      <c r="N36" s="23"/>
    </row>
    <row r="37" spans="1:14" ht="15.75" customHeight="1">
      <c r="A37" s="97" t="s">
        <v>210</v>
      </c>
      <c r="B37" s="73" t="s">
        <v>66</v>
      </c>
      <c r="C37" s="77">
        <f t="shared" si="0"/>
        <v>200000</v>
      </c>
      <c r="D37" s="15"/>
      <c r="E37" s="77">
        <f>E38</f>
        <v>200000</v>
      </c>
      <c r="F37" s="15"/>
      <c r="G37" s="15"/>
      <c r="H37" s="15"/>
      <c r="I37" s="15"/>
      <c r="J37" s="15"/>
      <c r="K37" s="15"/>
      <c r="L37" s="15"/>
      <c r="M37" s="77"/>
      <c r="N37" s="23"/>
    </row>
    <row r="38" spans="1:14" ht="15.75" customHeight="1">
      <c r="A38" s="97" t="s">
        <v>211</v>
      </c>
      <c r="B38" s="73" t="s">
        <v>212</v>
      </c>
      <c r="C38" s="77">
        <f t="shared" si="0"/>
        <v>200000</v>
      </c>
      <c r="D38" s="15"/>
      <c r="E38" s="77">
        <f>E39</f>
        <v>200000</v>
      </c>
      <c r="F38" s="15"/>
      <c r="G38" s="15"/>
      <c r="H38" s="15"/>
      <c r="I38" s="15"/>
      <c r="J38" s="15"/>
      <c r="K38" s="15"/>
      <c r="L38" s="15"/>
      <c r="M38" s="77"/>
      <c r="N38" s="23"/>
    </row>
    <row r="39" spans="1:14" ht="15.75" customHeight="1">
      <c r="A39" s="97" t="s">
        <v>213</v>
      </c>
      <c r="B39" s="73" t="s">
        <v>214</v>
      </c>
      <c r="C39" s="77">
        <f t="shared" si="0"/>
        <v>200000</v>
      </c>
      <c r="D39" s="15"/>
      <c r="E39" s="77">
        <v>200000</v>
      </c>
      <c r="F39" s="15"/>
      <c r="G39" s="15"/>
      <c r="H39" s="15"/>
      <c r="I39" s="15"/>
      <c r="J39" s="15"/>
      <c r="K39" s="15"/>
      <c r="L39" s="15"/>
      <c r="M39" s="77"/>
      <c r="N39" s="23"/>
    </row>
    <row r="40" spans="1:14" ht="15.75" customHeight="1">
      <c r="A40" s="97" t="s">
        <v>215</v>
      </c>
      <c r="B40" s="73" t="s">
        <v>68</v>
      </c>
      <c r="C40" s="77">
        <f t="shared" si="0"/>
        <v>6472400</v>
      </c>
      <c r="D40" s="15"/>
      <c r="E40" s="77">
        <f>E41</f>
        <v>6472400</v>
      </c>
      <c r="F40" s="15"/>
      <c r="G40" s="15"/>
      <c r="H40" s="15"/>
      <c r="I40" s="15"/>
      <c r="J40" s="15"/>
      <c r="K40" s="15"/>
      <c r="L40" s="15"/>
      <c r="M40" s="77"/>
      <c r="N40" s="23"/>
    </row>
    <row r="41" spans="1:14" ht="15.75" customHeight="1">
      <c r="A41" s="97" t="s">
        <v>216</v>
      </c>
      <c r="B41" s="73" t="s">
        <v>217</v>
      </c>
      <c r="C41" s="77">
        <f t="shared" si="0"/>
        <v>6472400</v>
      </c>
      <c r="D41" s="15"/>
      <c r="E41" s="77">
        <f>SUM(E42:E44)</f>
        <v>6472400</v>
      </c>
      <c r="F41" s="15"/>
      <c r="G41" s="15"/>
      <c r="H41" s="15"/>
      <c r="I41" s="15"/>
      <c r="J41" s="15"/>
      <c r="K41" s="15"/>
      <c r="L41" s="15"/>
      <c r="M41" s="77"/>
      <c r="N41" s="23"/>
    </row>
    <row r="42" spans="1:14" ht="15.75" customHeight="1">
      <c r="A42" s="97" t="s">
        <v>359</v>
      </c>
      <c r="B42" s="73" t="s">
        <v>356</v>
      </c>
      <c r="C42" s="77">
        <f t="shared" si="0"/>
        <v>440400</v>
      </c>
      <c r="D42" s="15"/>
      <c r="E42" s="77">
        <v>440400</v>
      </c>
      <c r="F42" s="15"/>
      <c r="G42" s="15"/>
      <c r="H42" s="15"/>
      <c r="I42" s="15"/>
      <c r="J42" s="15"/>
      <c r="K42" s="15"/>
      <c r="L42" s="15"/>
      <c r="M42" s="77"/>
      <c r="N42" s="23"/>
    </row>
    <row r="43" spans="1:14" ht="15.75" customHeight="1">
      <c r="A43" s="97" t="s">
        <v>360</v>
      </c>
      <c r="B43" s="73" t="s">
        <v>357</v>
      </c>
      <c r="C43" s="77">
        <f t="shared" si="0"/>
        <v>50000</v>
      </c>
      <c r="D43" s="15"/>
      <c r="E43" s="77">
        <v>50000</v>
      </c>
      <c r="F43" s="15"/>
      <c r="G43" s="15"/>
      <c r="H43" s="15"/>
      <c r="I43" s="15"/>
      <c r="J43" s="15"/>
      <c r="K43" s="15"/>
      <c r="L43" s="15"/>
      <c r="M43" s="77"/>
      <c r="N43" s="23"/>
    </row>
    <row r="44" spans="1:14" ht="15.75" customHeight="1">
      <c r="A44" s="97" t="s">
        <v>361</v>
      </c>
      <c r="B44" s="73" t="s">
        <v>358</v>
      </c>
      <c r="C44" s="77">
        <f t="shared" si="0"/>
        <v>5982000</v>
      </c>
      <c r="D44" s="15"/>
      <c r="E44" s="77">
        <v>5982000</v>
      </c>
      <c r="F44" s="15"/>
      <c r="G44" s="15"/>
      <c r="H44" s="15"/>
      <c r="I44" s="15"/>
      <c r="J44" s="15"/>
      <c r="K44" s="15"/>
      <c r="L44" s="15"/>
      <c r="M44" s="77"/>
      <c r="N44" s="23"/>
    </row>
    <row r="45" spans="1:14" ht="15.75" customHeight="1">
      <c r="A45" s="97" t="s">
        <v>218</v>
      </c>
      <c r="B45" s="73" t="s">
        <v>161</v>
      </c>
      <c r="C45" s="77">
        <f t="shared" si="0"/>
        <v>2894236</v>
      </c>
      <c r="D45" s="15"/>
      <c r="E45" s="77">
        <f>E46+E48</f>
        <v>2894236</v>
      </c>
      <c r="F45" s="15"/>
      <c r="G45" s="15"/>
      <c r="H45" s="15"/>
      <c r="I45" s="15"/>
      <c r="J45" s="15"/>
      <c r="K45" s="15"/>
      <c r="L45" s="15"/>
      <c r="M45" s="77"/>
      <c r="N45" s="23"/>
    </row>
    <row r="46" spans="1:14" ht="15.75" customHeight="1">
      <c r="A46" s="97" t="s">
        <v>219</v>
      </c>
      <c r="B46" s="73" t="s">
        <v>362</v>
      </c>
      <c r="C46" s="77">
        <f t="shared" si="0"/>
        <v>2646636</v>
      </c>
      <c r="D46" s="15"/>
      <c r="E46" s="77">
        <f>E47</f>
        <v>2646636</v>
      </c>
      <c r="F46" s="15"/>
      <c r="G46" s="15"/>
      <c r="H46" s="15"/>
      <c r="I46" s="15"/>
      <c r="J46" s="15"/>
      <c r="K46" s="15"/>
      <c r="L46" s="15"/>
      <c r="M46" s="77"/>
      <c r="N46" s="23"/>
    </row>
    <row r="47" spans="1:14" ht="15.75" customHeight="1">
      <c r="A47" s="97" t="s">
        <v>220</v>
      </c>
      <c r="B47" s="73" t="s">
        <v>221</v>
      </c>
      <c r="C47" s="77">
        <f t="shared" si="0"/>
        <v>2646636</v>
      </c>
      <c r="D47" s="15"/>
      <c r="E47" s="77">
        <v>2646636</v>
      </c>
      <c r="F47" s="15"/>
      <c r="G47" s="15"/>
      <c r="H47" s="15"/>
      <c r="I47" s="15"/>
      <c r="J47" s="15"/>
      <c r="K47" s="15"/>
      <c r="L47" s="15"/>
      <c r="M47" s="77"/>
      <c r="N47" s="23"/>
    </row>
    <row r="48" spans="1:14" ht="15.75" customHeight="1">
      <c r="A48" s="97" t="s">
        <v>222</v>
      </c>
      <c r="B48" s="73" t="s">
        <v>223</v>
      </c>
      <c r="C48" s="77">
        <f t="shared" si="0"/>
        <v>247600</v>
      </c>
      <c r="D48" s="15"/>
      <c r="E48" s="77">
        <f>E49</f>
        <v>247600</v>
      </c>
      <c r="F48" s="15"/>
      <c r="G48" s="15"/>
      <c r="H48" s="15"/>
      <c r="I48" s="15"/>
      <c r="J48" s="15"/>
      <c r="K48" s="15"/>
      <c r="L48" s="15"/>
      <c r="M48" s="77"/>
      <c r="N48" s="23"/>
    </row>
    <row r="49" spans="1:14" ht="15.75" customHeight="1">
      <c r="A49" s="97" t="s">
        <v>224</v>
      </c>
      <c r="B49" s="73" t="s">
        <v>225</v>
      </c>
      <c r="C49" s="77">
        <f t="shared" si="0"/>
        <v>247600</v>
      </c>
      <c r="D49" s="15"/>
      <c r="E49" s="77">
        <v>247600</v>
      </c>
      <c r="F49" s="15"/>
      <c r="G49" s="15"/>
      <c r="H49" s="15"/>
      <c r="I49" s="15"/>
      <c r="J49" s="15"/>
      <c r="K49" s="15"/>
      <c r="L49" s="15"/>
      <c r="M49" s="77"/>
      <c r="N49" s="23"/>
    </row>
    <row r="50" spans="1:14" ht="15.75" customHeight="1">
      <c r="A50" s="97" t="s">
        <v>120</v>
      </c>
      <c r="B50" s="73" t="s">
        <v>71</v>
      </c>
      <c r="C50" s="77">
        <f t="shared" si="0"/>
        <v>15638702</v>
      </c>
      <c r="D50" s="15"/>
      <c r="E50" s="77">
        <f>E51+E53+E56+E62+E69+E71+E74+E79+E81+E83+E85+E87</f>
        <v>15638702</v>
      </c>
      <c r="F50" s="15"/>
      <c r="G50" s="15"/>
      <c r="H50" s="15"/>
      <c r="I50" s="15"/>
      <c r="J50" s="15"/>
      <c r="K50" s="15"/>
      <c r="L50" s="15"/>
      <c r="M50" s="77"/>
      <c r="N50" s="23"/>
    </row>
    <row r="51" spans="1:14" ht="15.75" customHeight="1">
      <c r="A51" s="97" t="s">
        <v>226</v>
      </c>
      <c r="B51" s="73" t="s">
        <v>227</v>
      </c>
      <c r="C51" s="77">
        <f t="shared" si="0"/>
        <v>3658946</v>
      </c>
      <c r="D51" s="15"/>
      <c r="E51" s="77">
        <f>SUM(E52:E52)</f>
        <v>3658946</v>
      </c>
      <c r="F51" s="15"/>
      <c r="G51" s="15"/>
      <c r="H51" s="15"/>
      <c r="I51" s="15"/>
      <c r="J51" s="15"/>
      <c r="K51" s="15"/>
      <c r="L51" s="15"/>
      <c r="M51" s="77"/>
      <c r="N51" s="23"/>
    </row>
    <row r="52" spans="1:14" ht="15.75" customHeight="1">
      <c r="A52" s="97" t="s">
        <v>228</v>
      </c>
      <c r="B52" s="73" t="s">
        <v>229</v>
      </c>
      <c r="C52" s="77">
        <f t="shared" si="0"/>
        <v>3658946</v>
      </c>
      <c r="D52" s="15"/>
      <c r="E52" s="77">
        <v>3658946</v>
      </c>
      <c r="F52" s="15"/>
      <c r="G52" s="15"/>
      <c r="H52" s="15"/>
      <c r="I52" s="15"/>
      <c r="J52" s="15"/>
      <c r="K52" s="15"/>
      <c r="L52" s="15"/>
      <c r="M52" s="77"/>
      <c r="N52" s="23"/>
    </row>
    <row r="53" spans="1:14" ht="15.75" customHeight="1">
      <c r="A53" s="97" t="s">
        <v>230</v>
      </c>
      <c r="B53" s="73" t="s">
        <v>231</v>
      </c>
      <c r="C53" s="77">
        <f t="shared" si="0"/>
        <v>2895000</v>
      </c>
      <c r="D53" s="15"/>
      <c r="E53" s="77">
        <f>SUM(E54:E55)</f>
        <v>2895000</v>
      </c>
      <c r="F53" s="15"/>
      <c r="G53" s="15"/>
      <c r="H53" s="15"/>
      <c r="I53" s="15"/>
      <c r="J53" s="15"/>
      <c r="K53" s="15"/>
      <c r="L53" s="15"/>
      <c r="M53" s="77"/>
      <c r="N53" s="23"/>
    </row>
    <row r="54" spans="1:14" ht="15.75" customHeight="1">
      <c r="A54" s="97" t="s">
        <v>232</v>
      </c>
      <c r="B54" s="73" t="s">
        <v>233</v>
      </c>
      <c r="C54" s="77">
        <f t="shared" si="0"/>
        <v>1555000</v>
      </c>
      <c r="D54" s="15"/>
      <c r="E54" s="77">
        <v>1555000</v>
      </c>
      <c r="F54" s="15"/>
      <c r="G54" s="15"/>
      <c r="H54" s="15"/>
      <c r="I54" s="15"/>
      <c r="J54" s="15"/>
      <c r="K54" s="15"/>
      <c r="L54" s="15"/>
      <c r="M54" s="77"/>
      <c r="N54" s="23"/>
    </row>
    <row r="55" spans="1:14" ht="15.75" customHeight="1">
      <c r="A55" s="97" t="s">
        <v>234</v>
      </c>
      <c r="B55" s="73" t="s">
        <v>235</v>
      </c>
      <c r="C55" s="77">
        <f t="shared" si="0"/>
        <v>1340000</v>
      </c>
      <c r="D55" s="15"/>
      <c r="E55" s="77">
        <v>1340000</v>
      </c>
      <c r="F55" s="15"/>
      <c r="G55" s="15"/>
      <c r="H55" s="15"/>
      <c r="I55" s="15"/>
      <c r="J55" s="15"/>
      <c r="K55" s="15"/>
      <c r="L55" s="15"/>
      <c r="M55" s="77"/>
      <c r="N55" s="23"/>
    </row>
    <row r="56" spans="1:14" ht="15.75" customHeight="1">
      <c r="A56" s="97" t="s">
        <v>121</v>
      </c>
      <c r="B56" s="73" t="s">
        <v>122</v>
      </c>
      <c r="C56" s="77">
        <f t="shared" si="0"/>
        <v>1792184</v>
      </c>
      <c r="D56" s="15"/>
      <c r="E56" s="77">
        <f>SUM(E57:E61)</f>
        <v>1792184</v>
      </c>
      <c r="F56" s="15"/>
      <c r="G56" s="15"/>
      <c r="H56" s="15"/>
      <c r="I56" s="15"/>
      <c r="J56" s="15"/>
      <c r="K56" s="15"/>
      <c r="L56" s="15"/>
      <c r="M56" s="77"/>
      <c r="N56" s="23"/>
    </row>
    <row r="57" spans="1:14" ht="15.75" customHeight="1">
      <c r="A57" s="97" t="s">
        <v>236</v>
      </c>
      <c r="B57" s="73" t="s">
        <v>363</v>
      </c>
      <c r="C57" s="77">
        <f t="shared" si="0"/>
        <v>50000</v>
      </c>
      <c r="D57" s="15"/>
      <c r="E57" s="77">
        <v>50000</v>
      </c>
      <c r="F57" s="15"/>
      <c r="G57" s="15"/>
      <c r="H57" s="15"/>
      <c r="I57" s="15"/>
      <c r="J57" s="15"/>
      <c r="K57" s="15"/>
      <c r="L57" s="15"/>
      <c r="M57" s="77"/>
      <c r="N57" s="23"/>
    </row>
    <row r="58" spans="1:14" ht="15.75" customHeight="1">
      <c r="A58" s="97" t="s">
        <v>237</v>
      </c>
      <c r="B58" s="73" t="s">
        <v>364</v>
      </c>
      <c r="C58" s="77">
        <f t="shared" si="0"/>
        <v>50000</v>
      </c>
      <c r="D58" s="15"/>
      <c r="E58" s="77">
        <v>50000</v>
      </c>
      <c r="F58" s="15"/>
      <c r="G58" s="15"/>
      <c r="H58" s="15"/>
      <c r="I58" s="15"/>
      <c r="J58" s="15"/>
      <c r="K58" s="15"/>
      <c r="L58" s="15"/>
      <c r="M58" s="77"/>
      <c r="N58" s="23"/>
    </row>
    <row r="59" spans="1:14" ht="15.75" customHeight="1">
      <c r="A59" s="97" t="s">
        <v>123</v>
      </c>
      <c r="B59" s="73" t="s">
        <v>365</v>
      </c>
      <c r="C59" s="77">
        <f t="shared" si="0"/>
        <v>956953</v>
      </c>
      <c r="D59" s="15"/>
      <c r="E59" s="77">
        <v>956953</v>
      </c>
      <c r="F59" s="15"/>
      <c r="G59" s="15"/>
      <c r="H59" s="15"/>
      <c r="I59" s="15"/>
      <c r="J59" s="15"/>
      <c r="K59" s="15"/>
      <c r="L59" s="15"/>
      <c r="M59" s="77"/>
      <c r="N59" s="23"/>
    </row>
    <row r="60" spans="1:14" ht="15.75" customHeight="1">
      <c r="A60" s="97" t="s">
        <v>124</v>
      </c>
      <c r="B60" s="73" t="s">
        <v>366</v>
      </c>
      <c r="C60" s="77">
        <f t="shared" si="0"/>
        <v>382781</v>
      </c>
      <c r="D60" s="15"/>
      <c r="E60" s="77">
        <v>382781</v>
      </c>
      <c r="F60" s="15"/>
      <c r="G60" s="15"/>
      <c r="H60" s="15"/>
      <c r="I60" s="15"/>
      <c r="J60" s="15"/>
      <c r="K60" s="15"/>
      <c r="L60" s="15"/>
      <c r="M60" s="77"/>
      <c r="N60" s="23"/>
    </row>
    <row r="61" spans="1:14" ht="15.75" customHeight="1">
      <c r="A61" s="97" t="s">
        <v>368</v>
      </c>
      <c r="B61" s="73" t="s">
        <v>367</v>
      </c>
      <c r="C61" s="77">
        <f t="shared" si="0"/>
        <v>352450</v>
      </c>
      <c r="D61" s="15"/>
      <c r="E61" s="77">
        <v>352450</v>
      </c>
      <c r="F61" s="15"/>
      <c r="G61" s="15"/>
      <c r="H61" s="15"/>
      <c r="I61" s="15"/>
      <c r="J61" s="15"/>
      <c r="K61" s="15"/>
      <c r="L61" s="15"/>
      <c r="M61" s="77"/>
      <c r="N61" s="23"/>
    </row>
    <row r="62" spans="1:14" ht="15.75" customHeight="1">
      <c r="A62" s="97" t="s">
        <v>238</v>
      </c>
      <c r="B62" s="73" t="s">
        <v>239</v>
      </c>
      <c r="C62" s="77">
        <f t="shared" si="0"/>
        <v>2027700</v>
      </c>
      <c r="D62" s="15"/>
      <c r="E62" s="77">
        <f>SUM(E63:E68)</f>
        <v>2027700</v>
      </c>
      <c r="F62" s="15"/>
      <c r="G62" s="15"/>
      <c r="H62" s="15"/>
      <c r="I62" s="15"/>
      <c r="J62" s="15"/>
      <c r="K62" s="15"/>
      <c r="L62" s="15"/>
      <c r="M62" s="77"/>
      <c r="N62" s="23"/>
    </row>
    <row r="63" spans="1:14" ht="15.75" customHeight="1">
      <c r="A63" s="97" t="s">
        <v>336</v>
      </c>
      <c r="B63" s="73" t="s">
        <v>337</v>
      </c>
      <c r="C63" s="77">
        <f t="shared" si="0"/>
        <v>70000</v>
      </c>
      <c r="D63" s="15"/>
      <c r="E63" s="77">
        <v>70000</v>
      </c>
      <c r="F63" s="15"/>
      <c r="G63" s="15"/>
      <c r="H63" s="15"/>
      <c r="I63" s="15"/>
      <c r="J63" s="15"/>
      <c r="K63" s="15"/>
      <c r="L63" s="15"/>
      <c r="M63" s="77"/>
      <c r="N63" s="23"/>
    </row>
    <row r="64" spans="1:14" ht="15.75" customHeight="1">
      <c r="A64" s="97" t="s">
        <v>240</v>
      </c>
      <c r="B64" s="73" t="s">
        <v>241</v>
      </c>
      <c r="C64" s="77">
        <f t="shared" si="0"/>
        <v>390000</v>
      </c>
      <c r="D64" s="15"/>
      <c r="E64" s="77">
        <v>390000</v>
      </c>
      <c r="F64" s="15"/>
      <c r="G64" s="15"/>
      <c r="H64" s="15"/>
      <c r="I64" s="15"/>
      <c r="J64" s="15"/>
      <c r="K64" s="15"/>
      <c r="L64" s="15"/>
      <c r="M64" s="77"/>
      <c r="N64" s="23"/>
    </row>
    <row r="65" spans="1:14" ht="15.75" customHeight="1">
      <c r="A65" s="97" t="s">
        <v>242</v>
      </c>
      <c r="B65" s="73" t="s">
        <v>243</v>
      </c>
      <c r="C65" s="77">
        <f t="shared" si="0"/>
        <v>900000</v>
      </c>
      <c r="D65" s="15"/>
      <c r="E65" s="77">
        <v>900000</v>
      </c>
      <c r="F65" s="15"/>
      <c r="G65" s="15"/>
      <c r="H65" s="15"/>
      <c r="I65" s="15"/>
      <c r="J65" s="15"/>
      <c r="K65" s="15"/>
      <c r="L65" s="15"/>
      <c r="M65" s="77"/>
      <c r="N65" s="23"/>
    </row>
    <row r="66" spans="1:14" ht="15.75" customHeight="1">
      <c r="A66" s="97" t="s">
        <v>244</v>
      </c>
      <c r="B66" s="73" t="s">
        <v>245</v>
      </c>
      <c r="C66" s="77">
        <f t="shared" si="0"/>
        <v>287700</v>
      </c>
      <c r="D66" s="15"/>
      <c r="E66" s="77">
        <v>287700</v>
      </c>
      <c r="F66" s="15"/>
      <c r="G66" s="15"/>
      <c r="H66" s="15"/>
      <c r="I66" s="15"/>
      <c r="J66" s="15"/>
      <c r="K66" s="15"/>
      <c r="L66" s="15"/>
      <c r="M66" s="77"/>
      <c r="N66" s="23"/>
    </row>
    <row r="67" spans="1:14" ht="15.75" customHeight="1">
      <c r="A67" s="97" t="s">
        <v>338</v>
      </c>
      <c r="B67" s="73" t="s">
        <v>339</v>
      </c>
      <c r="C67" s="77">
        <f t="shared" si="0"/>
        <v>230000</v>
      </c>
      <c r="D67" s="15"/>
      <c r="E67" s="77">
        <v>230000</v>
      </c>
      <c r="F67" s="15"/>
      <c r="G67" s="15"/>
      <c r="H67" s="15"/>
      <c r="I67" s="15"/>
      <c r="J67" s="15"/>
      <c r="K67" s="15"/>
      <c r="L67" s="15"/>
      <c r="M67" s="77"/>
      <c r="N67" s="23"/>
    </row>
    <row r="68" spans="1:14" ht="15.75" customHeight="1">
      <c r="A68" s="97" t="s">
        <v>246</v>
      </c>
      <c r="B68" s="73" t="s">
        <v>247</v>
      </c>
      <c r="C68" s="77">
        <f t="shared" si="0"/>
        <v>150000</v>
      </c>
      <c r="D68" s="15"/>
      <c r="E68" s="77">
        <v>150000</v>
      </c>
      <c r="F68" s="15"/>
      <c r="G68" s="15"/>
      <c r="H68" s="15"/>
      <c r="I68" s="15"/>
      <c r="J68" s="15"/>
      <c r="K68" s="15"/>
      <c r="L68" s="15"/>
      <c r="M68" s="77"/>
      <c r="N68" s="23"/>
    </row>
    <row r="69" spans="1:14" ht="15.75" customHeight="1">
      <c r="A69" s="97" t="s">
        <v>248</v>
      </c>
      <c r="B69" s="73" t="s">
        <v>249</v>
      </c>
      <c r="C69" s="77">
        <f t="shared" si="0"/>
        <v>800000</v>
      </c>
      <c r="D69" s="15"/>
      <c r="E69" s="77">
        <f>E70</f>
        <v>800000</v>
      </c>
      <c r="F69" s="15"/>
      <c r="G69" s="15"/>
      <c r="H69" s="15"/>
      <c r="I69" s="15"/>
      <c r="J69" s="15"/>
      <c r="K69" s="15"/>
      <c r="L69" s="15"/>
      <c r="M69" s="77"/>
      <c r="N69" s="23"/>
    </row>
    <row r="70" spans="1:14" ht="15.75" customHeight="1">
      <c r="A70" s="97" t="s">
        <v>370</v>
      </c>
      <c r="B70" s="73" t="s">
        <v>369</v>
      </c>
      <c r="C70" s="77">
        <f t="shared" si="0"/>
        <v>800000</v>
      </c>
      <c r="D70" s="15"/>
      <c r="E70" s="77">
        <v>800000</v>
      </c>
      <c r="F70" s="15"/>
      <c r="G70" s="15"/>
      <c r="H70" s="15"/>
      <c r="I70" s="15"/>
      <c r="J70" s="15"/>
      <c r="K70" s="15"/>
      <c r="L70" s="15"/>
      <c r="M70" s="77"/>
      <c r="N70" s="23"/>
    </row>
    <row r="71" spans="1:14" ht="15.75" customHeight="1">
      <c r="A71" s="97" t="s">
        <v>250</v>
      </c>
      <c r="B71" s="73" t="s">
        <v>251</v>
      </c>
      <c r="C71" s="77">
        <f aca="true" t="shared" si="1" ref="C71:C132">E71</f>
        <v>1250700</v>
      </c>
      <c r="D71" s="15"/>
      <c r="E71" s="77">
        <f>E72+E73</f>
        <v>1250700</v>
      </c>
      <c r="F71" s="15"/>
      <c r="G71" s="15"/>
      <c r="H71" s="15"/>
      <c r="I71" s="15"/>
      <c r="J71" s="15"/>
      <c r="K71" s="15"/>
      <c r="L71" s="15"/>
      <c r="M71" s="77"/>
      <c r="N71" s="23"/>
    </row>
    <row r="72" spans="1:14" ht="15.75" customHeight="1">
      <c r="A72" s="97" t="s">
        <v>252</v>
      </c>
      <c r="B72" s="73" t="s">
        <v>253</v>
      </c>
      <c r="C72" s="77">
        <f t="shared" si="1"/>
        <v>12000</v>
      </c>
      <c r="D72" s="15"/>
      <c r="E72" s="77">
        <v>12000</v>
      </c>
      <c r="F72" s="15"/>
      <c r="G72" s="15"/>
      <c r="H72" s="15"/>
      <c r="I72" s="15"/>
      <c r="J72" s="15"/>
      <c r="K72" s="15"/>
      <c r="L72" s="15"/>
      <c r="M72" s="77"/>
      <c r="N72" s="23"/>
    </row>
    <row r="73" spans="1:14" ht="15.75" customHeight="1">
      <c r="A73" s="97" t="s">
        <v>254</v>
      </c>
      <c r="B73" s="73" t="s">
        <v>255</v>
      </c>
      <c r="C73" s="77">
        <f t="shared" si="1"/>
        <v>1238700</v>
      </c>
      <c r="D73" s="15"/>
      <c r="E73" s="77">
        <v>1238700</v>
      </c>
      <c r="F73" s="15"/>
      <c r="G73" s="15"/>
      <c r="H73" s="15"/>
      <c r="I73" s="15"/>
      <c r="J73" s="15"/>
      <c r="K73" s="15"/>
      <c r="L73" s="15"/>
      <c r="M73" s="77"/>
      <c r="N73" s="23"/>
    </row>
    <row r="74" spans="1:14" ht="15.75" customHeight="1">
      <c r="A74" s="97" t="s">
        <v>256</v>
      </c>
      <c r="B74" s="73" t="s">
        <v>257</v>
      </c>
      <c r="C74" s="77">
        <f t="shared" si="1"/>
        <v>691520</v>
      </c>
      <c r="D74" s="15"/>
      <c r="E74" s="77">
        <f>E78+E75+E76+E77</f>
        <v>691520</v>
      </c>
      <c r="F74" s="15"/>
      <c r="G74" s="15"/>
      <c r="H74" s="15"/>
      <c r="I74" s="15"/>
      <c r="J74" s="15"/>
      <c r="K74" s="15"/>
      <c r="L74" s="15"/>
      <c r="M74" s="77"/>
      <c r="N74" s="23"/>
    </row>
    <row r="75" spans="1:14" ht="15.75" customHeight="1">
      <c r="A75" s="97" t="s">
        <v>340</v>
      </c>
      <c r="B75" s="73" t="s">
        <v>341</v>
      </c>
      <c r="C75" s="77">
        <f t="shared" si="1"/>
        <v>18000</v>
      </c>
      <c r="D75" s="15"/>
      <c r="E75" s="77">
        <v>18000</v>
      </c>
      <c r="F75" s="15"/>
      <c r="G75" s="15"/>
      <c r="H75" s="15"/>
      <c r="I75" s="15"/>
      <c r="J75" s="15"/>
      <c r="K75" s="15"/>
      <c r="L75" s="15"/>
      <c r="M75" s="77"/>
      <c r="N75" s="23"/>
    </row>
    <row r="76" spans="1:14" ht="15.75" customHeight="1">
      <c r="A76" s="97" t="s">
        <v>342</v>
      </c>
      <c r="B76" s="73" t="s">
        <v>343</v>
      </c>
      <c r="C76" s="77">
        <f t="shared" si="1"/>
        <v>10000</v>
      </c>
      <c r="D76" s="15"/>
      <c r="E76" s="77">
        <v>10000</v>
      </c>
      <c r="F76" s="15"/>
      <c r="G76" s="15"/>
      <c r="H76" s="15"/>
      <c r="I76" s="15"/>
      <c r="J76" s="15"/>
      <c r="K76" s="15"/>
      <c r="L76" s="15"/>
      <c r="M76" s="77"/>
      <c r="N76" s="23"/>
    </row>
    <row r="77" spans="1:14" ht="15.75" customHeight="1">
      <c r="A77" s="97" t="s">
        <v>344</v>
      </c>
      <c r="B77" s="73" t="s">
        <v>345</v>
      </c>
      <c r="C77" s="77">
        <f t="shared" si="1"/>
        <v>380000</v>
      </c>
      <c r="D77" s="15"/>
      <c r="E77" s="77">
        <v>380000</v>
      </c>
      <c r="F77" s="15"/>
      <c r="G77" s="15"/>
      <c r="H77" s="15"/>
      <c r="I77" s="15"/>
      <c r="J77" s="15"/>
      <c r="K77" s="15"/>
      <c r="L77" s="15"/>
      <c r="M77" s="77"/>
      <c r="N77" s="23"/>
    </row>
    <row r="78" spans="1:14" ht="15.75" customHeight="1">
      <c r="A78" s="97" t="s">
        <v>258</v>
      </c>
      <c r="B78" s="73" t="s">
        <v>259</v>
      </c>
      <c r="C78" s="77">
        <f t="shared" si="1"/>
        <v>283520</v>
      </c>
      <c r="D78" s="15"/>
      <c r="E78" s="77">
        <v>283520</v>
      </c>
      <c r="F78" s="15"/>
      <c r="G78" s="15"/>
      <c r="H78" s="15"/>
      <c r="I78" s="15"/>
      <c r="J78" s="15"/>
      <c r="K78" s="15"/>
      <c r="L78" s="15"/>
      <c r="M78" s="77"/>
      <c r="N78" s="23"/>
    </row>
    <row r="79" spans="1:14" ht="15.75" customHeight="1">
      <c r="A79" s="97" t="s">
        <v>260</v>
      </c>
      <c r="B79" s="73" t="s">
        <v>261</v>
      </c>
      <c r="C79" s="77">
        <f t="shared" si="1"/>
        <v>700000</v>
      </c>
      <c r="D79" s="15"/>
      <c r="E79" s="77">
        <f>E80</f>
        <v>700000</v>
      </c>
      <c r="F79" s="15"/>
      <c r="G79" s="15"/>
      <c r="H79" s="15"/>
      <c r="I79" s="15"/>
      <c r="J79" s="15"/>
      <c r="K79" s="15"/>
      <c r="L79" s="15"/>
      <c r="M79" s="77"/>
      <c r="N79" s="23"/>
    </row>
    <row r="80" spans="1:14" ht="15.75" customHeight="1">
      <c r="A80" s="97" t="s">
        <v>262</v>
      </c>
      <c r="B80" s="73" t="s">
        <v>263</v>
      </c>
      <c r="C80" s="77">
        <f t="shared" si="1"/>
        <v>700000</v>
      </c>
      <c r="D80" s="15"/>
      <c r="E80" s="77">
        <v>700000</v>
      </c>
      <c r="F80" s="15"/>
      <c r="G80" s="15"/>
      <c r="H80" s="15"/>
      <c r="I80" s="15"/>
      <c r="J80" s="15"/>
      <c r="K80" s="15"/>
      <c r="L80" s="15"/>
      <c r="M80" s="77"/>
      <c r="N80" s="23"/>
    </row>
    <row r="81" spans="1:14" ht="15.75" customHeight="1">
      <c r="A81" s="97" t="s">
        <v>264</v>
      </c>
      <c r="B81" s="73" t="s">
        <v>265</v>
      </c>
      <c r="C81" s="77">
        <f t="shared" si="1"/>
        <v>300000</v>
      </c>
      <c r="D81" s="15"/>
      <c r="E81" s="77">
        <f>E82</f>
        <v>300000</v>
      </c>
      <c r="F81" s="15"/>
      <c r="G81" s="15"/>
      <c r="H81" s="15"/>
      <c r="I81" s="15"/>
      <c r="J81" s="15"/>
      <c r="K81" s="15"/>
      <c r="L81" s="15"/>
      <c r="M81" s="77"/>
      <c r="N81" s="23"/>
    </row>
    <row r="82" spans="1:14" ht="15.75" customHeight="1">
      <c r="A82" s="97" t="s">
        <v>266</v>
      </c>
      <c r="B82" s="73" t="s">
        <v>267</v>
      </c>
      <c r="C82" s="77">
        <f t="shared" si="1"/>
        <v>300000</v>
      </c>
      <c r="D82" s="15"/>
      <c r="E82" s="77">
        <v>300000</v>
      </c>
      <c r="F82" s="15"/>
      <c r="G82" s="15"/>
      <c r="H82" s="15"/>
      <c r="I82" s="15"/>
      <c r="J82" s="15"/>
      <c r="K82" s="15"/>
      <c r="L82" s="15"/>
      <c r="M82" s="77"/>
      <c r="N82" s="23"/>
    </row>
    <row r="83" spans="1:14" ht="15.75" customHeight="1">
      <c r="A83" s="97" t="s">
        <v>268</v>
      </c>
      <c r="B83" s="73" t="s">
        <v>269</v>
      </c>
      <c r="C83" s="77">
        <f t="shared" si="1"/>
        <v>62100</v>
      </c>
      <c r="D83" s="15"/>
      <c r="E83" s="77">
        <f>E84</f>
        <v>62100</v>
      </c>
      <c r="F83" s="15"/>
      <c r="G83" s="15"/>
      <c r="H83" s="15"/>
      <c r="I83" s="15"/>
      <c r="J83" s="15"/>
      <c r="K83" s="15"/>
      <c r="L83" s="15"/>
      <c r="M83" s="77"/>
      <c r="N83" s="23"/>
    </row>
    <row r="84" spans="1:14" ht="15.75" customHeight="1">
      <c r="A84" s="97" t="s">
        <v>270</v>
      </c>
      <c r="B84" s="73" t="s">
        <v>271</v>
      </c>
      <c r="C84" s="77">
        <f t="shared" si="1"/>
        <v>62100</v>
      </c>
      <c r="D84" s="15"/>
      <c r="E84" s="77">
        <v>62100</v>
      </c>
      <c r="F84" s="15"/>
      <c r="G84" s="15"/>
      <c r="H84" s="15"/>
      <c r="I84" s="15"/>
      <c r="J84" s="15"/>
      <c r="K84" s="15"/>
      <c r="L84" s="15"/>
      <c r="M84" s="77"/>
      <c r="N84" s="23"/>
    </row>
    <row r="85" spans="1:14" ht="15.75" customHeight="1">
      <c r="A85" s="97" t="s">
        <v>272</v>
      </c>
      <c r="B85" s="73" t="s">
        <v>273</v>
      </c>
      <c r="C85" s="77">
        <f t="shared" si="1"/>
        <v>1330552</v>
      </c>
      <c r="D85" s="15"/>
      <c r="E85" s="77">
        <f>E86</f>
        <v>1330552</v>
      </c>
      <c r="F85" s="15"/>
      <c r="G85" s="15"/>
      <c r="H85" s="15"/>
      <c r="I85" s="15"/>
      <c r="J85" s="15"/>
      <c r="K85" s="15"/>
      <c r="L85" s="15"/>
      <c r="M85" s="77"/>
      <c r="N85" s="23"/>
    </row>
    <row r="86" spans="1:14" ht="15.75" customHeight="1">
      <c r="A86" s="97" t="s">
        <v>274</v>
      </c>
      <c r="B86" s="73" t="s">
        <v>275</v>
      </c>
      <c r="C86" s="77">
        <f t="shared" si="1"/>
        <v>1330552</v>
      </c>
      <c r="D86" s="15"/>
      <c r="E86" s="77">
        <v>1330552</v>
      </c>
      <c r="F86" s="15"/>
      <c r="G86" s="15"/>
      <c r="H86" s="15"/>
      <c r="I86" s="15"/>
      <c r="J86" s="15"/>
      <c r="K86" s="15"/>
      <c r="L86" s="15"/>
      <c r="M86" s="77"/>
      <c r="N86" s="23"/>
    </row>
    <row r="87" spans="1:14" ht="15.75" customHeight="1">
      <c r="A87" s="97" t="s">
        <v>373</v>
      </c>
      <c r="B87" s="73" t="s">
        <v>371</v>
      </c>
      <c r="C87" s="77">
        <f t="shared" si="1"/>
        <v>130000</v>
      </c>
      <c r="D87" s="15"/>
      <c r="E87" s="77">
        <f>E88</f>
        <v>130000</v>
      </c>
      <c r="F87" s="15"/>
      <c r="G87" s="15"/>
      <c r="H87" s="15"/>
      <c r="I87" s="15"/>
      <c r="J87" s="15"/>
      <c r="K87" s="15"/>
      <c r="L87" s="15"/>
      <c r="M87" s="77"/>
      <c r="N87" s="23"/>
    </row>
    <row r="88" spans="1:14" ht="15.75" customHeight="1">
      <c r="A88" s="97" t="s">
        <v>374</v>
      </c>
      <c r="B88" s="73" t="s">
        <v>372</v>
      </c>
      <c r="C88" s="77">
        <f t="shared" si="1"/>
        <v>130000</v>
      </c>
      <c r="D88" s="15"/>
      <c r="E88" s="77">
        <v>130000</v>
      </c>
      <c r="F88" s="15"/>
      <c r="G88" s="15"/>
      <c r="H88" s="15"/>
      <c r="I88" s="15"/>
      <c r="J88" s="15"/>
      <c r="K88" s="15"/>
      <c r="L88" s="15"/>
      <c r="M88" s="77"/>
      <c r="N88" s="23"/>
    </row>
    <row r="89" spans="1:14" ht="15.75" customHeight="1">
      <c r="A89" s="97" t="s">
        <v>125</v>
      </c>
      <c r="B89" s="73" t="s">
        <v>163</v>
      </c>
      <c r="C89" s="77">
        <f t="shared" si="1"/>
        <v>4454876</v>
      </c>
      <c r="D89" s="15"/>
      <c r="E89" s="77">
        <f>E90+E92+E94+E96+E100</f>
        <v>4454876</v>
      </c>
      <c r="F89" s="15"/>
      <c r="G89" s="15"/>
      <c r="H89" s="15"/>
      <c r="I89" s="15"/>
      <c r="J89" s="15"/>
      <c r="K89" s="15"/>
      <c r="L89" s="15"/>
      <c r="M89" s="77"/>
      <c r="N89" s="23"/>
    </row>
    <row r="90" spans="1:14" ht="15.75" customHeight="1">
      <c r="A90" s="97" t="s">
        <v>276</v>
      </c>
      <c r="B90" s="73" t="s">
        <v>375</v>
      </c>
      <c r="C90" s="77">
        <f t="shared" si="1"/>
        <v>160000</v>
      </c>
      <c r="D90" s="15"/>
      <c r="E90" s="77">
        <f>E91</f>
        <v>160000</v>
      </c>
      <c r="F90" s="15"/>
      <c r="G90" s="15"/>
      <c r="H90" s="15"/>
      <c r="I90" s="15"/>
      <c r="J90" s="15"/>
      <c r="K90" s="15"/>
      <c r="L90" s="15"/>
      <c r="M90" s="77"/>
      <c r="N90" s="23"/>
    </row>
    <row r="91" spans="1:14" ht="15.75" customHeight="1">
      <c r="A91" s="97" t="s">
        <v>277</v>
      </c>
      <c r="B91" s="73" t="s">
        <v>376</v>
      </c>
      <c r="C91" s="77">
        <f t="shared" si="1"/>
        <v>160000</v>
      </c>
      <c r="D91" s="15"/>
      <c r="E91" s="77">
        <v>160000</v>
      </c>
      <c r="F91" s="15"/>
      <c r="G91" s="15"/>
      <c r="H91" s="15"/>
      <c r="I91" s="15"/>
      <c r="J91" s="15"/>
      <c r="K91" s="15"/>
      <c r="L91" s="15"/>
      <c r="M91" s="77"/>
      <c r="N91" s="23"/>
    </row>
    <row r="92" spans="1:14" ht="15.75" customHeight="1">
      <c r="A92" s="97" t="s">
        <v>278</v>
      </c>
      <c r="B92" s="73" t="s">
        <v>279</v>
      </c>
      <c r="C92" s="77">
        <f t="shared" si="1"/>
        <v>3000000</v>
      </c>
      <c r="D92" s="15"/>
      <c r="E92" s="77">
        <f>E93</f>
        <v>3000000</v>
      </c>
      <c r="F92" s="15"/>
      <c r="G92" s="15"/>
      <c r="H92" s="15"/>
      <c r="I92" s="15"/>
      <c r="J92" s="15"/>
      <c r="K92" s="15"/>
      <c r="L92" s="15"/>
      <c r="M92" s="77"/>
      <c r="N92" s="23"/>
    </row>
    <row r="93" spans="1:14" ht="15.75" customHeight="1">
      <c r="A93" s="97" t="s">
        <v>377</v>
      </c>
      <c r="B93" s="73" t="s">
        <v>280</v>
      </c>
      <c r="C93" s="77">
        <f t="shared" si="1"/>
        <v>3000000</v>
      </c>
      <c r="D93" s="15"/>
      <c r="E93" s="77">
        <v>3000000</v>
      </c>
      <c r="F93" s="15"/>
      <c r="G93" s="15"/>
      <c r="H93" s="15"/>
      <c r="I93" s="15"/>
      <c r="J93" s="15"/>
      <c r="K93" s="15"/>
      <c r="L93" s="15"/>
      <c r="M93" s="77"/>
      <c r="N93" s="23"/>
    </row>
    <row r="94" spans="1:14" ht="15.75" customHeight="1">
      <c r="A94" s="97" t="s">
        <v>281</v>
      </c>
      <c r="B94" s="73" t="s">
        <v>282</v>
      </c>
      <c r="C94" s="77">
        <f t="shared" si="1"/>
        <v>200000</v>
      </c>
      <c r="D94" s="15"/>
      <c r="E94" s="77">
        <f>E95</f>
        <v>200000</v>
      </c>
      <c r="F94" s="15"/>
      <c r="G94" s="15"/>
      <c r="H94" s="15"/>
      <c r="I94" s="15"/>
      <c r="J94" s="15"/>
      <c r="K94" s="15"/>
      <c r="L94" s="15"/>
      <c r="M94" s="77"/>
      <c r="N94" s="23"/>
    </row>
    <row r="95" spans="1:14" ht="15.75" customHeight="1">
      <c r="A95" s="97" t="s">
        <v>346</v>
      </c>
      <c r="B95" s="73" t="s">
        <v>283</v>
      </c>
      <c r="C95" s="77">
        <f t="shared" si="1"/>
        <v>200000</v>
      </c>
      <c r="D95" s="15"/>
      <c r="E95" s="77">
        <v>200000</v>
      </c>
      <c r="F95" s="15"/>
      <c r="G95" s="15"/>
      <c r="H95" s="15"/>
      <c r="I95" s="15"/>
      <c r="J95" s="15"/>
      <c r="K95" s="15"/>
      <c r="L95" s="15"/>
      <c r="M95" s="77"/>
      <c r="N95" s="23"/>
    </row>
    <row r="96" spans="1:14" ht="15.75" customHeight="1">
      <c r="A96" s="97" t="s">
        <v>126</v>
      </c>
      <c r="B96" s="73" t="s">
        <v>127</v>
      </c>
      <c r="C96" s="77">
        <f t="shared" si="1"/>
        <v>834876</v>
      </c>
      <c r="D96" s="15"/>
      <c r="E96" s="77">
        <f>E97+E98+E99</f>
        <v>834876</v>
      </c>
      <c r="F96" s="15"/>
      <c r="G96" s="15"/>
      <c r="H96" s="15"/>
      <c r="I96" s="15"/>
      <c r="J96" s="15"/>
      <c r="K96" s="15"/>
      <c r="L96" s="15"/>
      <c r="M96" s="77"/>
      <c r="N96" s="23"/>
    </row>
    <row r="97" spans="1:14" ht="15.75" customHeight="1">
      <c r="A97" s="97" t="s">
        <v>128</v>
      </c>
      <c r="B97" s="73" t="s">
        <v>129</v>
      </c>
      <c r="C97" s="77">
        <f t="shared" si="1"/>
        <v>395840</v>
      </c>
      <c r="D97" s="15"/>
      <c r="E97" s="77">
        <v>395840</v>
      </c>
      <c r="F97" s="15"/>
      <c r="G97" s="15"/>
      <c r="H97" s="15"/>
      <c r="I97" s="15"/>
      <c r="J97" s="15"/>
      <c r="K97" s="15"/>
      <c r="L97" s="15"/>
      <c r="M97" s="77"/>
      <c r="N97" s="23"/>
    </row>
    <row r="98" spans="1:14" ht="15.75" customHeight="1">
      <c r="A98" s="97" t="s">
        <v>284</v>
      </c>
      <c r="B98" s="73" t="s">
        <v>285</v>
      </c>
      <c r="C98" s="77">
        <f t="shared" si="1"/>
        <v>332636</v>
      </c>
      <c r="D98" s="15"/>
      <c r="E98" s="77">
        <v>332636</v>
      </c>
      <c r="F98" s="15"/>
      <c r="G98" s="15"/>
      <c r="H98" s="15"/>
      <c r="I98" s="15"/>
      <c r="J98" s="15"/>
      <c r="K98" s="15"/>
      <c r="L98" s="15"/>
      <c r="M98" s="77"/>
      <c r="N98" s="23"/>
    </row>
    <row r="99" spans="1:14" ht="15.75" customHeight="1">
      <c r="A99" s="97" t="s">
        <v>286</v>
      </c>
      <c r="B99" s="73" t="s">
        <v>287</v>
      </c>
      <c r="C99" s="77">
        <f t="shared" si="1"/>
        <v>106400</v>
      </c>
      <c r="D99" s="15"/>
      <c r="E99" s="77">
        <v>106400</v>
      </c>
      <c r="F99" s="15"/>
      <c r="G99" s="15"/>
      <c r="H99" s="15"/>
      <c r="I99" s="15"/>
      <c r="J99" s="15"/>
      <c r="K99" s="15"/>
      <c r="L99" s="15"/>
      <c r="M99" s="77"/>
      <c r="N99" s="23"/>
    </row>
    <row r="100" spans="1:14" ht="15.75" customHeight="1">
      <c r="A100" s="97" t="s">
        <v>288</v>
      </c>
      <c r="B100" s="73" t="s">
        <v>289</v>
      </c>
      <c r="C100" s="77">
        <f t="shared" si="1"/>
        <v>260000</v>
      </c>
      <c r="D100" s="15"/>
      <c r="E100" s="77">
        <f>E101</f>
        <v>260000</v>
      </c>
      <c r="F100" s="15"/>
      <c r="G100" s="15"/>
      <c r="H100" s="15"/>
      <c r="I100" s="15"/>
      <c r="J100" s="15"/>
      <c r="K100" s="15"/>
      <c r="L100" s="15"/>
      <c r="M100" s="77"/>
      <c r="N100" s="23"/>
    </row>
    <row r="101" spans="1:14" ht="15.75" customHeight="1">
      <c r="A101" s="97" t="s">
        <v>290</v>
      </c>
      <c r="B101" s="73" t="s">
        <v>291</v>
      </c>
      <c r="C101" s="77">
        <f t="shared" si="1"/>
        <v>260000</v>
      </c>
      <c r="D101" s="15"/>
      <c r="E101" s="77">
        <v>260000</v>
      </c>
      <c r="F101" s="15"/>
      <c r="G101" s="15"/>
      <c r="H101" s="15"/>
      <c r="I101" s="15"/>
      <c r="J101" s="15"/>
      <c r="K101" s="15"/>
      <c r="L101" s="15"/>
      <c r="M101" s="77"/>
      <c r="N101" s="23"/>
    </row>
    <row r="102" spans="1:14" ht="15.75" customHeight="1">
      <c r="A102" s="97" t="s">
        <v>292</v>
      </c>
      <c r="B102" s="73" t="s">
        <v>72</v>
      </c>
      <c r="C102" s="77">
        <f t="shared" si="1"/>
        <v>300000</v>
      </c>
      <c r="D102" s="15"/>
      <c r="E102" s="77">
        <f>E103</f>
        <v>300000</v>
      </c>
      <c r="F102" s="15"/>
      <c r="G102" s="15"/>
      <c r="H102" s="15"/>
      <c r="I102" s="15"/>
      <c r="J102" s="15"/>
      <c r="K102" s="15"/>
      <c r="L102" s="15"/>
      <c r="M102" s="77"/>
      <c r="N102" s="23"/>
    </row>
    <row r="103" spans="1:14" ht="15.75" customHeight="1">
      <c r="A103" s="97" t="s">
        <v>293</v>
      </c>
      <c r="B103" s="73" t="s">
        <v>294</v>
      </c>
      <c r="C103" s="77">
        <f t="shared" si="1"/>
        <v>300000</v>
      </c>
      <c r="D103" s="15"/>
      <c r="E103" s="77">
        <f>E104</f>
        <v>300000</v>
      </c>
      <c r="F103" s="15"/>
      <c r="G103" s="15"/>
      <c r="H103" s="15"/>
      <c r="I103" s="15"/>
      <c r="J103" s="15"/>
      <c r="K103" s="15"/>
      <c r="L103" s="15"/>
      <c r="M103" s="77"/>
      <c r="N103" s="23"/>
    </row>
    <row r="104" spans="1:14" ht="15.75" customHeight="1">
      <c r="A104" s="97" t="s">
        <v>295</v>
      </c>
      <c r="B104" s="73" t="s">
        <v>296</v>
      </c>
      <c r="C104" s="77">
        <f t="shared" si="1"/>
        <v>300000</v>
      </c>
      <c r="D104" s="15"/>
      <c r="E104" s="77">
        <v>300000</v>
      </c>
      <c r="F104" s="15"/>
      <c r="G104" s="15"/>
      <c r="H104" s="15"/>
      <c r="I104" s="15"/>
      <c r="J104" s="15"/>
      <c r="K104" s="15"/>
      <c r="L104" s="15"/>
      <c r="M104" s="77"/>
      <c r="N104" s="23"/>
    </row>
    <row r="105" spans="1:14" ht="15.75" customHeight="1">
      <c r="A105" s="97" t="s">
        <v>297</v>
      </c>
      <c r="B105" s="73" t="s">
        <v>62</v>
      </c>
      <c r="C105" s="77">
        <f t="shared" si="1"/>
        <v>50072848.13</v>
      </c>
      <c r="D105" s="15"/>
      <c r="E105" s="77">
        <f>E106+E109+E111+E113</f>
        <v>50072848.13</v>
      </c>
      <c r="F105" s="15"/>
      <c r="G105" s="15"/>
      <c r="H105" s="15"/>
      <c r="I105" s="15"/>
      <c r="J105" s="15"/>
      <c r="K105" s="15"/>
      <c r="L105" s="15"/>
      <c r="M105" s="77"/>
      <c r="N105" s="23"/>
    </row>
    <row r="106" spans="1:14" ht="15.75" customHeight="1">
      <c r="A106" s="97" t="s">
        <v>298</v>
      </c>
      <c r="B106" s="73" t="s">
        <v>299</v>
      </c>
      <c r="C106" s="77">
        <f t="shared" si="1"/>
        <v>19261955.76</v>
      </c>
      <c r="D106" s="15"/>
      <c r="E106" s="77">
        <f>E107+E108</f>
        <v>19261955.76</v>
      </c>
      <c r="F106" s="15"/>
      <c r="G106" s="15"/>
      <c r="H106" s="15"/>
      <c r="I106" s="15"/>
      <c r="J106" s="15"/>
      <c r="K106" s="15"/>
      <c r="L106" s="15"/>
      <c r="M106" s="77"/>
      <c r="N106" s="23"/>
    </row>
    <row r="107" spans="1:14" ht="15.75" customHeight="1">
      <c r="A107" s="97" t="s">
        <v>300</v>
      </c>
      <c r="B107" s="73" t="s">
        <v>301</v>
      </c>
      <c r="C107" s="77">
        <f t="shared" si="1"/>
        <v>300000</v>
      </c>
      <c r="D107" s="15"/>
      <c r="E107" s="77">
        <v>300000</v>
      </c>
      <c r="F107" s="15"/>
      <c r="G107" s="15"/>
      <c r="H107" s="15"/>
      <c r="I107" s="15"/>
      <c r="J107" s="15"/>
      <c r="K107" s="15"/>
      <c r="L107" s="15"/>
      <c r="M107" s="77"/>
      <c r="N107" s="23"/>
    </row>
    <row r="108" spans="1:14" ht="15.75" customHeight="1">
      <c r="A108" s="97" t="s">
        <v>302</v>
      </c>
      <c r="B108" s="73" t="s">
        <v>303</v>
      </c>
      <c r="C108" s="77">
        <f t="shared" si="1"/>
        <v>18961955.76</v>
      </c>
      <c r="D108" s="15"/>
      <c r="E108" s="77">
        <v>18961955.76</v>
      </c>
      <c r="F108" s="15"/>
      <c r="G108" s="15"/>
      <c r="H108" s="15"/>
      <c r="I108" s="15"/>
      <c r="J108" s="15"/>
      <c r="K108" s="15"/>
      <c r="L108" s="15"/>
      <c r="M108" s="77"/>
      <c r="N108" s="23"/>
    </row>
    <row r="109" spans="1:14" ht="15.75" customHeight="1">
      <c r="A109" s="97" t="s">
        <v>304</v>
      </c>
      <c r="B109" s="73" t="s">
        <v>305</v>
      </c>
      <c r="C109" s="77">
        <f t="shared" si="1"/>
        <v>7291220</v>
      </c>
      <c r="D109" s="15"/>
      <c r="E109" s="77">
        <f>E110</f>
        <v>7291220</v>
      </c>
      <c r="F109" s="15"/>
      <c r="G109" s="15"/>
      <c r="H109" s="15"/>
      <c r="I109" s="15"/>
      <c r="J109" s="15"/>
      <c r="K109" s="15"/>
      <c r="L109" s="15"/>
      <c r="M109" s="77"/>
      <c r="N109" s="23"/>
    </row>
    <row r="110" spans="1:14" ht="15.75" customHeight="1">
      <c r="A110" s="97" t="s">
        <v>347</v>
      </c>
      <c r="B110" s="73" t="s">
        <v>306</v>
      </c>
      <c r="C110" s="77">
        <f t="shared" si="1"/>
        <v>7291220</v>
      </c>
      <c r="D110" s="15"/>
      <c r="E110" s="77">
        <v>7291220</v>
      </c>
      <c r="F110" s="15"/>
      <c r="G110" s="15"/>
      <c r="H110" s="15"/>
      <c r="I110" s="15"/>
      <c r="J110" s="15"/>
      <c r="K110" s="15"/>
      <c r="L110" s="15"/>
      <c r="M110" s="77"/>
      <c r="N110" s="23"/>
    </row>
    <row r="111" spans="1:14" ht="15.75" customHeight="1">
      <c r="A111" s="97" t="s">
        <v>307</v>
      </c>
      <c r="B111" s="73" t="s">
        <v>308</v>
      </c>
      <c r="C111" s="77">
        <f t="shared" si="1"/>
        <v>22779672.37</v>
      </c>
      <c r="D111" s="15"/>
      <c r="E111" s="77">
        <f>E112</f>
        <v>22779672.37</v>
      </c>
      <c r="F111" s="15"/>
      <c r="G111" s="15"/>
      <c r="H111" s="15"/>
      <c r="I111" s="15"/>
      <c r="J111" s="15"/>
      <c r="K111" s="15"/>
      <c r="L111" s="15"/>
      <c r="M111" s="77"/>
      <c r="N111" s="23"/>
    </row>
    <row r="112" spans="1:14" ht="15.75" customHeight="1">
      <c r="A112" s="97" t="s">
        <v>309</v>
      </c>
      <c r="B112" s="73" t="s">
        <v>310</v>
      </c>
      <c r="C112" s="77">
        <f t="shared" si="1"/>
        <v>22779672.37</v>
      </c>
      <c r="D112" s="15"/>
      <c r="E112" s="77">
        <v>22779672.37</v>
      </c>
      <c r="F112" s="15"/>
      <c r="G112" s="15"/>
      <c r="H112" s="15"/>
      <c r="I112" s="15"/>
      <c r="J112" s="15"/>
      <c r="K112" s="15"/>
      <c r="L112" s="15"/>
      <c r="M112" s="77"/>
      <c r="N112" s="23"/>
    </row>
    <row r="113" spans="1:14" ht="15.75" customHeight="1">
      <c r="A113" s="97" t="s">
        <v>311</v>
      </c>
      <c r="B113" s="73" t="s">
        <v>312</v>
      </c>
      <c r="C113" s="77">
        <f t="shared" si="1"/>
        <v>740000</v>
      </c>
      <c r="D113" s="15"/>
      <c r="E113" s="77">
        <f>E114</f>
        <v>740000</v>
      </c>
      <c r="F113" s="15"/>
      <c r="G113" s="15"/>
      <c r="H113" s="15"/>
      <c r="I113" s="15"/>
      <c r="J113" s="15"/>
      <c r="K113" s="15"/>
      <c r="L113" s="15"/>
      <c r="M113" s="77"/>
      <c r="N113" s="23"/>
    </row>
    <row r="114" spans="1:14" ht="15.75" customHeight="1">
      <c r="A114" s="97" t="s">
        <v>379</v>
      </c>
      <c r="B114" s="73" t="s">
        <v>378</v>
      </c>
      <c r="C114" s="77">
        <f t="shared" si="1"/>
        <v>740000</v>
      </c>
      <c r="D114" s="15"/>
      <c r="E114" s="77">
        <v>740000</v>
      </c>
      <c r="F114" s="15"/>
      <c r="G114" s="15"/>
      <c r="H114" s="15"/>
      <c r="I114" s="15"/>
      <c r="J114" s="15"/>
      <c r="K114" s="15"/>
      <c r="L114" s="15"/>
      <c r="M114" s="77"/>
      <c r="N114" s="23"/>
    </row>
    <row r="115" spans="1:14" ht="15.75" customHeight="1">
      <c r="A115" s="97" t="s">
        <v>313</v>
      </c>
      <c r="B115" s="73" t="s">
        <v>73</v>
      </c>
      <c r="C115" s="77">
        <f t="shared" si="1"/>
        <v>230000</v>
      </c>
      <c r="D115" s="15"/>
      <c r="E115" s="77">
        <f>E116+E118</f>
        <v>230000</v>
      </c>
      <c r="F115" s="15"/>
      <c r="G115" s="15"/>
      <c r="H115" s="15"/>
      <c r="I115" s="15"/>
      <c r="J115" s="15"/>
      <c r="K115" s="15"/>
      <c r="L115" s="15"/>
      <c r="M115" s="77"/>
      <c r="N115" s="23"/>
    </row>
    <row r="116" spans="1:14" ht="15.75" customHeight="1">
      <c r="A116" s="97" t="s">
        <v>314</v>
      </c>
      <c r="B116" s="73" t="s">
        <v>315</v>
      </c>
      <c r="C116" s="77">
        <f t="shared" si="1"/>
        <v>30000</v>
      </c>
      <c r="D116" s="15"/>
      <c r="E116" s="77">
        <f>E117</f>
        <v>30000</v>
      </c>
      <c r="F116" s="15"/>
      <c r="G116" s="15"/>
      <c r="H116" s="15"/>
      <c r="I116" s="15"/>
      <c r="J116" s="15"/>
      <c r="K116" s="15"/>
      <c r="L116" s="15"/>
      <c r="M116" s="77"/>
      <c r="N116" s="23"/>
    </row>
    <row r="117" spans="1:14" ht="15.75" customHeight="1">
      <c r="A117" s="97" t="s">
        <v>316</v>
      </c>
      <c r="B117" s="73" t="s">
        <v>317</v>
      </c>
      <c r="C117" s="77">
        <f t="shared" si="1"/>
        <v>30000</v>
      </c>
      <c r="D117" s="15"/>
      <c r="E117" s="77">
        <v>30000</v>
      </c>
      <c r="F117" s="15"/>
      <c r="G117" s="15"/>
      <c r="H117" s="15"/>
      <c r="I117" s="15"/>
      <c r="J117" s="15"/>
      <c r="K117" s="15"/>
      <c r="L117" s="15"/>
      <c r="M117" s="77"/>
      <c r="N117" s="23"/>
    </row>
    <row r="118" spans="1:14" ht="15.75" customHeight="1">
      <c r="A118" s="97" t="s">
        <v>348</v>
      </c>
      <c r="B118" s="73" t="s">
        <v>349</v>
      </c>
      <c r="C118" s="77">
        <f t="shared" si="1"/>
        <v>200000</v>
      </c>
      <c r="D118" s="15"/>
      <c r="E118" s="77">
        <f>E119</f>
        <v>200000</v>
      </c>
      <c r="F118" s="15"/>
      <c r="G118" s="15"/>
      <c r="H118" s="15"/>
      <c r="I118" s="15"/>
      <c r="J118" s="15"/>
      <c r="K118" s="15"/>
      <c r="L118" s="15"/>
      <c r="M118" s="77"/>
      <c r="N118" s="23"/>
    </row>
    <row r="119" spans="1:14" ht="15.75" customHeight="1">
      <c r="A119" s="97" t="s">
        <v>350</v>
      </c>
      <c r="B119" s="73" t="s">
        <v>351</v>
      </c>
      <c r="C119" s="77">
        <f t="shared" si="1"/>
        <v>200000</v>
      </c>
      <c r="D119" s="15"/>
      <c r="E119" s="77">
        <v>200000</v>
      </c>
      <c r="F119" s="15"/>
      <c r="G119" s="15"/>
      <c r="H119" s="15"/>
      <c r="I119" s="15"/>
      <c r="J119" s="15"/>
      <c r="K119" s="15"/>
      <c r="L119" s="15"/>
      <c r="M119" s="77"/>
      <c r="N119" s="23"/>
    </row>
    <row r="120" spans="1:14" ht="15.75" customHeight="1">
      <c r="A120" s="97" t="s">
        <v>380</v>
      </c>
      <c r="B120" s="73" t="s">
        <v>74</v>
      </c>
      <c r="C120" s="77">
        <f t="shared" si="1"/>
        <v>4200000</v>
      </c>
      <c r="D120" s="15"/>
      <c r="E120" s="77">
        <f>E121</f>
        <v>4200000</v>
      </c>
      <c r="F120" s="15"/>
      <c r="G120" s="15"/>
      <c r="H120" s="15"/>
      <c r="I120" s="15"/>
      <c r="J120" s="15"/>
      <c r="K120" s="15"/>
      <c r="L120" s="15"/>
      <c r="M120" s="77"/>
      <c r="N120" s="23"/>
    </row>
    <row r="121" spans="1:14" ht="15.75" customHeight="1">
      <c r="A121" s="97" t="s">
        <v>384</v>
      </c>
      <c r="B121" s="73" t="s">
        <v>381</v>
      </c>
      <c r="C121" s="77">
        <f t="shared" si="1"/>
        <v>4200000</v>
      </c>
      <c r="D121" s="15"/>
      <c r="E121" s="77">
        <f>E122</f>
        <v>4200000</v>
      </c>
      <c r="F121" s="15"/>
      <c r="G121" s="15"/>
      <c r="H121" s="15"/>
      <c r="I121" s="15"/>
      <c r="J121" s="15"/>
      <c r="K121" s="15"/>
      <c r="L121" s="15"/>
      <c r="M121" s="77"/>
      <c r="N121" s="23"/>
    </row>
    <row r="122" spans="1:14" ht="15.75" customHeight="1">
      <c r="A122" s="97" t="s">
        <v>383</v>
      </c>
      <c r="B122" s="73" t="s">
        <v>382</v>
      </c>
      <c r="C122" s="77">
        <f t="shared" si="1"/>
        <v>4200000</v>
      </c>
      <c r="D122" s="15"/>
      <c r="E122" s="77">
        <v>4200000</v>
      </c>
      <c r="F122" s="15"/>
      <c r="G122" s="15"/>
      <c r="H122" s="15"/>
      <c r="I122" s="15"/>
      <c r="J122" s="15"/>
      <c r="K122" s="15"/>
      <c r="L122" s="15"/>
      <c r="M122" s="77"/>
      <c r="N122" s="23"/>
    </row>
    <row r="123" spans="1:14" ht="15.75" customHeight="1">
      <c r="A123" s="97" t="s">
        <v>318</v>
      </c>
      <c r="B123" s="73" t="s">
        <v>386</v>
      </c>
      <c r="C123" s="77">
        <f t="shared" si="1"/>
        <v>400000</v>
      </c>
      <c r="D123" s="15"/>
      <c r="E123" s="77">
        <f>E124</f>
        <v>400000</v>
      </c>
      <c r="F123" s="15"/>
      <c r="G123" s="15"/>
      <c r="H123" s="15"/>
      <c r="I123" s="15"/>
      <c r="J123" s="15"/>
      <c r="K123" s="15"/>
      <c r="L123" s="15"/>
      <c r="M123" s="77"/>
      <c r="N123" s="23"/>
    </row>
    <row r="124" spans="1:14" ht="15.75" customHeight="1">
      <c r="A124" s="97" t="s">
        <v>319</v>
      </c>
      <c r="B124" s="73" t="s">
        <v>385</v>
      </c>
      <c r="C124" s="77">
        <f t="shared" si="1"/>
        <v>400000</v>
      </c>
      <c r="D124" s="15"/>
      <c r="E124" s="77">
        <f>E125</f>
        <v>400000</v>
      </c>
      <c r="F124" s="15"/>
      <c r="G124" s="15"/>
      <c r="H124" s="15"/>
      <c r="I124" s="15"/>
      <c r="J124" s="15"/>
      <c r="K124" s="15"/>
      <c r="L124" s="15"/>
      <c r="M124" s="77"/>
      <c r="N124" s="23"/>
    </row>
    <row r="125" spans="1:14" ht="15.75" customHeight="1">
      <c r="A125" s="97" t="s">
        <v>320</v>
      </c>
      <c r="B125" s="73" t="s">
        <v>387</v>
      </c>
      <c r="C125" s="77">
        <f t="shared" si="1"/>
        <v>400000</v>
      </c>
      <c r="D125" s="15"/>
      <c r="E125" s="77">
        <v>400000</v>
      </c>
      <c r="F125" s="15"/>
      <c r="G125" s="15"/>
      <c r="H125" s="15"/>
      <c r="I125" s="15"/>
      <c r="J125" s="15"/>
      <c r="K125" s="15"/>
      <c r="L125" s="15"/>
      <c r="M125" s="77"/>
      <c r="N125" s="23"/>
    </row>
    <row r="126" spans="1:14" ht="15.75" customHeight="1">
      <c r="A126" s="97" t="s">
        <v>321</v>
      </c>
      <c r="B126" s="73" t="s">
        <v>75</v>
      </c>
      <c r="C126" s="77">
        <f t="shared" si="1"/>
        <v>597536</v>
      </c>
      <c r="D126" s="15"/>
      <c r="E126" s="77">
        <f>E127</f>
        <v>597536</v>
      </c>
      <c r="F126" s="15"/>
      <c r="G126" s="15"/>
      <c r="H126" s="15"/>
      <c r="I126" s="15"/>
      <c r="J126" s="15"/>
      <c r="K126" s="15"/>
      <c r="L126" s="15"/>
      <c r="M126" s="77"/>
      <c r="N126" s="23"/>
    </row>
    <row r="127" spans="1:14" ht="15.75" customHeight="1">
      <c r="A127" s="97" t="s">
        <v>322</v>
      </c>
      <c r="B127" s="73" t="s">
        <v>323</v>
      </c>
      <c r="C127" s="77">
        <f t="shared" si="1"/>
        <v>597536</v>
      </c>
      <c r="D127" s="15"/>
      <c r="E127" s="77">
        <f>E128+E129</f>
        <v>597536</v>
      </c>
      <c r="F127" s="15"/>
      <c r="G127" s="15"/>
      <c r="H127" s="15"/>
      <c r="I127" s="15"/>
      <c r="J127" s="15"/>
      <c r="K127" s="15"/>
      <c r="L127" s="15"/>
      <c r="M127" s="77"/>
      <c r="N127" s="23"/>
    </row>
    <row r="128" spans="1:14" ht="15.75" customHeight="1">
      <c r="A128" s="97" t="s">
        <v>324</v>
      </c>
      <c r="B128" s="73" t="s">
        <v>325</v>
      </c>
      <c r="C128" s="77">
        <f t="shared" si="1"/>
        <v>574172</v>
      </c>
      <c r="D128" s="15"/>
      <c r="E128" s="77">
        <v>574172</v>
      </c>
      <c r="F128" s="15"/>
      <c r="G128" s="15"/>
      <c r="H128" s="15"/>
      <c r="I128" s="15"/>
      <c r="J128" s="15"/>
      <c r="K128" s="15"/>
      <c r="L128" s="15"/>
      <c r="M128" s="77"/>
      <c r="N128" s="23"/>
    </row>
    <row r="129" spans="1:14" ht="15.75" customHeight="1">
      <c r="A129" s="97" t="s">
        <v>326</v>
      </c>
      <c r="B129" s="73" t="s">
        <v>327</v>
      </c>
      <c r="C129" s="77">
        <f t="shared" si="1"/>
        <v>23364</v>
      </c>
      <c r="D129" s="15"/>
      <c r="E129" s="77">
        <v>23364</v>
      </c>
      <c r="F129" s="15"/>
      <c r="G129" s="15"/>
      <c r="H129" s="15"/>
      <c r="I129" s="15"/>
      <c r="J129" s="15"/>
      <c r="K129" s="15"/>
      <c r="L129" s="15"/>
      <c r="M129" s="77"/>
      <c r="N129" s="23"/>
    </row>
    <row r="130" spans="1:14" ht="15.75" customHeight="1">
      <c r="A130" s="97" t="s">
        <v>388</v>
      </c>
      <c r="B130" s="73" t="s">
        <v>165</v>
      </c>
      <c r="C130" s="77">
        <f t="shared" si="1"/>
        <v>2034000</v>
      </c>
      <c r="D130" s="15"/>
      <c r="E130" s="77">
        <f>E131</f>
        <v>2034000</v>
      </c>
      <c r="F130" s="15"/>
      <c r="G130" s="15"/>
      <c r="H130" s="15"/>
      <c r="I130" s="15"/>
      <c r="J130" s="15"/>
      <c r="K130" s="15"/>
      <c r="L130" s="15"/>
      <c r="M130" s="77"/>
      <c r="N130" s="23"/>
    </row>
    <row r="131" spans="1:14" ht="15.75" customHeight="1">
      <c r="A131" s="97" t="s">
        <v>392</v>
      </c>
      <c r="B131" s="73" t="s">
        <v>389</v>
      </c>
      <c r="C131" s="77">
        <f t="shared" si="1"/>
        <v>2034000</v>
      </c>
      <c r="D131" s="15"/>
      <c r="E131" s="77">
        <f>E132</f>
        <v>2034000</v>
      </c>
      <c r="F131" s="15"/>
      <c r="G131" s="15"/>
      <c r="H131" s="15"/>
      <c r="I131" s="15"/>
      <c r="J131" s="15"/>
      <c r="K131" s="15"/>
      <c r="L131" s="15"/>
      <c r="M131" s="77"/>
      <c r="N131" s="23"/>
    </row>
    <row r="132" spans="1:14" ht="15.75" customHeight="1">
      <c r="A132" s="97" t="s">
        <v>391</v>
      </c>
      <c r="B132" s="73" t="s">
        <v>390</v>
      </c>
      <c r="C132" s="77">
        <f t="shared" si="1"/>
        <v>2034000</v>
      </c>
      <c r="D132" s="15"/>
      <c r="E132" s="77">
        <v>2034000</v>
      </c>
      <c r="F132" s="15"/>
      <c r="G132" s="15"/>
      <c r="H132" s="15"/>
      <c r="I132" s="15"/>
      <c r="J132" s="15"/>
      <c r="K132" s="15"/>
      <c r="L132" s="15"/>
      <c r="M132" s="77"/>
      <c r="N132" s="23"/>
    </row>
    <row r="133" spans="1:14" ht="15.75" customHeight="1">
      <c r="A133" s="79" t="s">
        <v>463</v>
      </c>
      <c r="B133" s="75" t="s">
        <v>76</v>
      </c>
      <c r="C133" s="77">
        <f>E133+F133</f>
        <v>140000</v>
      </c>
      <c r="D133" s="18"/>
      <c r="E133" s="77"/>
      <c r="F133" s="110">
        <v>140000</v>
      </c>
      <c r="G133" s="18"/>
      <c r="H133" s="18"/>
      <c r="I133" s="18"/>
      <c r="J133" s="18"/>
      <c r="K133" s="18"/>
      <c r="L133" s="18"/>
      <c r="M133" s="18"/>
      <c r="N133" s="26"/>
    </row>
    <row r="134" spans="1:14" ht="15.75" customHeight="1">
      <c r="A134" s="79" t="s">
        <v>468</v>
      </c>
      <c r="B134" s="75" t="s">
        <v>464</v>
      </c>
      <c r="C134" s="77">
        <f>E134+F134</f>
        <v>140000</v>
      </c>
      <c r="D134" s="18"/>
      <c r="E134" s="77"/>
      <c r="F134" s="110">
        <v>140000</v>
      </c>
      <c r="G134" s="18"/>
      <c r="H134" s="18"/>
      <c r="I134" s="18"/>
      <c r="J134" s="18"/>
      <c r="K134" s="18"/>
      <c r="L134" s="18"/>
      <c r="M134" s="18"/>
      <c r="N134" s="26"/>
    </row>
    <row r="135" spans="1:14" ht="15.75" customHeight="1" thickBot="1">
      <c r="A135" s="83" t="s">
        <v>466</v>
      </c>
      <c r="B135" s="81" t="s">
        <v>465</v>
      </c>
      <c r="C135" s="77">
        <f>E135+F135</f>
        <v>140000</v>
      </c>
      <c r="D135" s="27"/>
      <c r="E135" s="82"/>
      <c r="F135" s="111">
        <v>140000</v>
      </c>
      <c r="G135" s="27"/>
      <c r="H135" s="27"/>
      <c r="I135" s="27"/>
      <c r="J135" s="27"/>
      <c r="K135" s="27"/>
      <c r="L135" s="27"/>
      <c r="M135" s="27"/>
      <c r="N135" s="28"/>
    </row>
  </sheetData>
  <sheetProtection/>
  <mergeCells count="14">
    <mergeCell ref="A2:N2"/>
    <mergeCell ref="A4:B4"/>
    <mergeCell ref="C4:C5"/>
    <mergeCell ref="D4:D5"/>
    <mergeCell ref="E4:E5"/>
    <mergeCell ref="F4:F5"/>
    <mergeCell ref="M4:M5"/>
    <mergeCell ref="N4:N5"/>
    <mergeCell ref="A3:B3"/>
    <mergeCell ref="I4:J4"/>
    <mergeCell ref="H4:H5"/>
    <mergeCell ref="L4:L5"/>
    <mergeCell ref="G4:G5"/>
    <mergeCell ref="K4:K5"/>
  </mergeCells>
  <printOptions/>
  <pageMargins left="0.7086614173228347" right="0.3" top="0.31" bottom="0.24" header="0.31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喻孟连</cp:lastModifiedBy>
  <cp:lastPrinted>2019-07-01T07:04:21Z</cp:lastPrinted>
  <dcterms:created xsi:type="dcterms:W3CDTF">2018-02-09T07:35:36Z</dcterms:created>
  <dcterms:modified xsi:type="dcterms:W3CDTF">2020-05-06T08:37:24Z</dcterms:modified>
  <cp:category/>
  <cp:version/>
  <cp:contentType/>
  <cp:contentStatus/>
</cp:coreProperties>
</file>